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E:\2022\RA SOAT DIEU CHINH 3 LOAI RUNG\thực hiện NQ 61\2-2023-Đieu chỉnh Quy hoạch BVPTR tỉnh\BAO CAO DIEU CHINH QH BVPTR\"/>
    </mc:Choice>
  </mc:AlternateContent>
  <xr:revisionPtr revIDLastSave="0" documentId="13_ncr:1_{38C35AA4-1DA4-441B-9D66-A986D8FEFF3E}" xr6:coauthVersionLast="47" xr6:coauthVersionMax="47" xr10:uidLastSave="{00000000-0000-0000-0000-000000000000}"/>
  <bookViews>
    <workbookView xWindow="-120" yWindow="-120" windowWidth="24240" windowHeight="13140" firstSheet="3" activeTab="5" xr2:uid="{00000000-000D-0000-FFFF-FFFF00000000}"/>
  </bookViews>
  <sheets>
    <sheet name=" B1.DA đã CMĐSDR-cat ra N3LR" sheetId="2" r:id="rId1"/>
    <sheet name=" B2.DA chưa chuyển MĐSDR" sheetId="1" r:id="rId2"/>
    <sheet name="B3.DA nằm ngoài 3lr theo 1961" sheetId="13" r:id="rId3"/>
    <sheet name="B4A.DCQH-BVPTR-HC 2023" sheetId="11" r:id="rId4"/>
    <sheet name="B4B.DCQH-BVPTR-3LR 2023" sheetId="12" r:id="rId5"/>
    <sheet name="DANH MỤC DỰ ÁN CMĐSDR" sheetId="14" r:id="rId6"/>
  </sheets>
  <externalReferences>
    <externalReference r:id="rId7"/>
  </externalReferences>
  <definedNames>
    <definedName name="_xlnm._FilterDatabase" localSheetId="0" hidden="1">' B1.DA đã CMĐSDR-cat ra N3LR'!$B$2:$AA$108</definedName>
    <definedName name="_xlnm._FilterDatabase" localSheetId="1" hidden="1">' B2.DA chưa chuyển MĐSDR'!$B$2:$Z$113</definedName>
    <definedName name="_xlnm._FilterDatabase" localSheetId="2" hidden="1">'B3.DA nằm ngoài 3lr theo 1961'!$A$2:$F$304</definedName>
    <definedName name="_xlnm._FilterDatabase" localSheetId="5" hidden="1">'DANH MỤC DỰ ÁN CMĐSDR'!$B$2:$L$115</definedName>
    <definedName name="_xlnm.Print_Titles" localSheetId="0">' B1.DA đã CMĐSDR-cat ra N3LR'!$2:$4</definedName>
    <definedName name="_xlnm.Print_Titles" localSheetId="1">' B2.DA chưa chuyển MĐSDR'!$2:$4</definedName>
    <definedName name="_xlnm.Print_Titles" localSheetId="2">'B3.DA nằm ngoài 3lr theo 1961'!$2:$2</definedName>
    <definedName name="_xlnm.Print_Titles" localSheetId="3">'B4A.DCQH-BVPTR-HC 2023'!$3:$3</definedName>
    <definedName name="_xlnm.Print_Titles" localSheetId="4">'B4B.DCQH-BVPTR-3LR 2023'!$3:$6</definedName>
    <definedName name="_xlnm.Print_Titles" localSheetId="5">'DANH MỤC DỰ ÁN CMĐSDR'!$2:$3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E3" i="13" l="1"/>
  <c r="K5" i="1"/>
  <c r="L5" i="1"/>
  <c r="M5" i="1"/>
  <c r="O5" i="1"/>
  <c r="P5" i="1"/>
  <c r="Q5" i="1"/>
  <c r="S5" i="1"/>
  <c r="T5" i="1"/>
  <c r="U5" i="1"/>
  <c r="W5" i="1"/>
  <c r="X5" i="1"/>
  <c r="Y5" i="1"/>
  <c r="O60" i="12" l="1"/>
  <c r="N60" i="12"/>
  <c r="M60" i="12"/>
  <c r="L60" i="12"/>
  <c r="K60" i="12"/>
  <c r="J60" i="12"/>
  <c r="I60" i="12"/>
  <c r="H60" i="12"/>
  <c r="G60" i="12"/>
  <c r="F60" i="12"/>
  <c r="E60" i="12"/>
  <c r="D60" i="12"/>
  <c r="C60" i="12"/>
  <c r="B59" i="12"/>
  <c r="B58" i="12"/>
  <c r="B57" i="12"/>
  <c r="B56" i="12"/>
  <c r="B55" i="12"/>
  <c r="B54" i="12"/>
  <c r="B53" i="12"/>
  <c r="B52" i="12"/>
  <c r="O51" i="12"/>
  <c r="B51" i="12" s="1"/>
  <c r="N51" i="12"/>
  <c r="M51" i="12"/>
  <c r="L51" i="12"/>
  <c r="K51" i="12"/>
  <c r="J51" i="12"/>
  <c r="I51" i="12"/>
  <c r="H51" i="12"/>
  <c r="G51" i="12"/>
  <c r="F51" i="12"/>
  <c r="E51" i="12"/>
  <c r="D51" i="12"/>
  <c r="C51" i="12"/>
  <c r="B50" i="12"/>
  <c r="B49" i="12"/>
  <c r="B48" i="12"/>
  <c r="B47" i="12"/>
  <c r="B46" i="12"/>
  <c r="B45" i="12"/>
  <c r="B44" i="12"/>
  <c r="B43" i="12"/>
  <c r="B42" i="12"/>
  <c r="B41" i="12"/>
  <c r="O40" i="12"/>
  <c r="O39" i="12" s="1"/>
  <c r="I36" i="12"/>
  <c r="D36" i="12"/>
  <c r="C36" i="12" s="1"/>
  <c r="B36" i="12" s="1"/>
  <c r="I35" i="12"/>
  <c r="I33" i="12" s="1"/>
  <c r="D35" i="12"/>
  <c r="I34" i="12"/>
  <c r="D34" i="12"/>
  <c r="N33" i="12"/>
  <c r="M33" i="12"/>
  <c r="L33" i="12"/>
  <c r="K33" i="12"/>
  <c r="J33" i="12"/>
  <c r="H33" i="12"/>
  <c r="G33" i="12"/>
  <c r="F33" i="12"/>
  <c r="E33" i="12"/>
  <c r="I32" i="12"/>
  <c r="D32" i="12"/>
  <c r="C32" i="12"/>
  <c r="B32" i="12" s="1"/>
  <c r="I31" i="12"/>
  <c r="D31" i="12"/>
  <c r="C31" i="12"/>
  <c r="B31" i="12"/>
  <c r="I30" i="12"/>
  <c r="C30" i="12" s="1"/>
  <c r="B30" i="12" s="1"/>
  <c r="D30" i="12"/>
  <c r="I29" i="12"/>
  <c r="I28" i="12" s="1"/>
  <c r="I10" i="12" s="1"/>
  <c r="D29" i="12"/>
  <c r="N28" i="12"/>
  <c r="M28" i="12"/>
  <c r="L28" i="12"/>
  <c r="K28" i="12"/>
  <c r="K10" i="12" s="1"/>
  <c r="J28" i="12"/>
  <c r="H28" i="12"/>
  <c r="G28" i="12"/>
  <c r="G10" i="12" s="1"/>
  <c r="F28" i="12"/>
  <c r="E28" i="12"/>
  <c r="E10" i="12" s="1"/>
  <c r="D28" i="12"/>
  <c r="D10" i="12" s="1"/>
  <c r="I27" i="12"/>
  <c r="D27" i="12"/>
  <c r="C27" i="12" s="1"/>
  <c r="I26" i="12"/>
  <c r="D26" i="12"/>
  <c r="C26" i="12"/>
  <c r="I25" i="12"/>
  <c r="D25" i="12"/>
  <c r="I24" i="12"/>
  <c r="D24" i="12"/>
  <c r="C24" i="12" s="1"/>
  <c r="I23" i="12"/>
  <c r="C23" i="12" s="1"/>
  <c r="D23" i="12"/>
  <c r="I22" i="12"/>
  <c r="D22" i="12"/>
  <c r="I21" i="12"/>
  <c r="D21" i="12"/>
  <c r="C21" i="12" s="1"/>
  <c r="I20" i="12"/>
  <c r="D20" i="12"/>
  <c r="C20" i="12"/>
  <c r="I19" i="12"/>
  <c r="D19" i="12"/>
  <c r="D17" i="12" s="1"/>
  <c r="D16" i="12" s="1"/>
  <c r="I18" i="12"/>
  <c r="C18" i="12" s="1"/>
  <c r="D18" i="12"/>
  <c r="N17" i="12"/>
  <c r="M17" i="12"/>
  <c r="M16" i="12" s="1"/>
  <c r="M9" i="12" s="1"/>
  <c r="L17" i="12"/>
  <c r="L16" i="12" s="1"/>
  <c r="L15" i="12" s="1"/>
  <c r="L14" i="12" s="1"/>
  <c r="K17" i="12"/>
  <c r="J17" i="12"/>
  <c r="H17" i="12"/>
  <c r="G17" i="12"/>
  <c r="G16" i="12" s="1"/>
  <c r="G9" i="12" s="1"/>
  <c r="G8" i="12" s="1"/>
  <c r="F17" i="12"/>
  <c r="F16" i="12" s="1"/>
  <c r="E17" i="12"/>
  <c r="E16" i="12" s="1"/>
  <c r="E9" i="12" s="1"/>
  <c r="B17" i="12"/>
  <c r="B16" i="12" s="1"/>
  <c r="N16" i="12"/>
  <c r="N15" i="12" s="1"/>
  <c r="K16" i="12"/>
  <c r="K9" i="12" s="1"/>
  <c r="K8" i="12" s="1"/>
  <c r="J16" i="12"/>
  <c r="J15" i="12" s="1"/>
  <c r="J14" i="12" s="1"/>
  <c r="H16" i="12"/>
  <c r="H9" i="12" s="1"/>
  <c r="H8" i="12" s="1"/>
  <c r="M15" i="12"/>
  <c r="M14" i="12" s="1"/>
  <c r="N14" i="12"/>
  <c r="O13" i="12"/>
  <c r="N13" i="12"/>
  <c r="N11" i="12" s="1"/>
  <c r="M13" i="12"/>
  <c r="L13" i="12"/>
  <c r="K13" i="12"/>
  <c r="J13" i="12"/>
  <c r="I13" i="12"/>
  <c r="H13" i="12"/>
  <c r="G13" i="12"/>
  <c r="F13" i="12"/>
  <c r="E13" i="12"/>
  <c r="C13" i="12"/>
  <c r="B13" i="12"/>
  <c r="O12" i="12"/>
  <c r="N12" i="12"/>
  <c r="M12" i="12"/>
  <c r="L12" i="12"/>
  <c r="K12" i="12"/>
  <c r="J12" i="12"/>
  <c r="H12" i="12"/>
  <c r="G12" i="12"/>
  <c r="G11" i="12" s="1"/>
  <c r="F12" i="12"/>
  <c r="E12" i="12"/>
  <c r="D12" i="12"/>
  <c r="L11" i="12"/>
  <c r="O10" i="12"/>
  <c r="N10" i="12"/>
  <c r="M10" i="12"/>
  <c r="M8" i="12" s="1"/>
  <c r="L10" i="12"/>
  <c r="J10" i="12"/>
  <c r="H10" i="12"/>
  <c r="F10" i="12"/>
  <c r="O9" i="12"/>
  <c r="O8" i="12" s="1"/>
  <c r="J9" i="12"/>
  <c r="O6" i="12"/>
  <c r="N6" i="12"/>
  <c r="M6" i="12"/>
  <c r="L6" i="12"/>
  <c r="K6" i="12"/>
  <c r="J6" i="12"/>
  <c r="I6" i="12"/>
  <c r="H6" i="12"/>
  <c r="G6" i="12"/>
  <c r="F6" i="12"/>
  <c r="E6" i="12"/>
  <c r="D6" i="12"/>
  <c r="C6" i="12"/>
  <c r="B6" i="12"/>
  <c r="B104" i="11"/>
  <c r="W103" i="11"/>
  <c r="V103" i="11"/>
  <c r="U103" i="11"/>
  <c r="T103" i="11"/>
  <c r="S103" i="11"/>
  <c r="R103" i="11"/>
  <c r="R101" i="11" s="1"/>
  <c r="Q103" i="11"/>
  <c r="P103" i="11"/>
  <c r="O103" i="11"/>
  <c r="N103" i="11"/>
  <c r="M103" i="11"/>
  <c r="W102" i="11"/>
  <c r="W101" i="11" s="1"/>
  <c r="V102" i="11"/>
  <c r="V101" i="11" s="1"/>
  <c r="U102" i="11"/>
  <c r="T102" i="11"/>
  <c r="S102" i="11"/>
  <c r="S101" i="11" s="1"/>
  <c r="R102" i="11"/>
  <c r="Q102" i="11"/>
  <c r="P102" i="11"/>
  <c r="P101" i="11" s="1"/>
  <c r="O102" i="11"/>
  <c r="N102" i="11"/>
  <c r="M102" i="11"/>
  <c r="B102" i="11" s="1"/>
  <c r="U101" i="11"/>
  <c r="T101" i="11"/>
  <c r="L101" i="11"/>
  <c r="K101" i="11"/>
  <c r="J101" i="11"/>
  <c r="I101" i="11"/>
  <c r="H101" i="11"/>
  <c r="G101" i="11"/>
  <c r="F101" i="11"/>
  <c r="E101" i="11"/>
  <c r="D101" i="11"/>
  <c r="C101" i="11"/>
  <c r="W100" i="11"/>
  <c r="V100" i="11"/>
  <c r="U100" i="11"/>
  <c r="T100" i="11"/>
  <c r="S100" i="11"/>
  <c r="R100" i="11"/>
  <c r="Q100" i="11"/>
  <c r="P100" i="11"/>
  <c r="O100" i="11"/>
  <c r="N100" i="11"/>
  <c r="M100" i="11"/>
  <c r="W99" i="11"/>
  <c r="V99" i="11"/>
  <c r="U99" i="11"/>
  <c r="T99" i="11"/>
  <c r="S99" i="11"/>
  <c r="R99" i="11"/>
  <c r="Q99" i="11"/>
  <c r="P99" i="11"/>
  <c r="O99" i="11"/>
  <c r="N99" i="11"/>
  <c r="M99" i="11"/>
  <c r="W98" i="11"/>
  <c r="V98" i="11"/>
  <c r="U98" i="11"/>
  <c r="T98" i="11"/>
  <c r="S98" i="11"/>
  <c r="R98" i="11"/>
  <c r="Q98" i="11"/>
  <c r="P98" i="11"/>
  <c r="O98" i="11"/>
  <c r="O96" i="11" s="1"/>
  <c r="N98" i="11"/>
  <c r="M98" i="11"/>
  <c r="W97" i="11"/>
  <c r="W96" i="11" s="1"/>
  <c r="V97" i="11"/>
  <c r="U97" i="11"/>
  <c r="T97" i="11"/>
  <c r="T96" i="11" s="1"/>
  <c r="S97" i="11"/>
  <c r="R97" i="11"/>
  <c r="Q97" i="11"/>
  <c r="P97" i="11"/>
  <c r="P96" i="11" s="1"/>
  <c r="O97" i="11"/>
  <c r="N97" i="11"/>
  <c r="M97" i="11"/>
  <c r="B97" i="11" s="1"/>
  <c r="V96" i="11"/>
  <c r="Q96" i="11"/>
  <c r="L96" i="11"/>
  <c r="K96" i="11"/>
  <c r="J96" i="11"/>
  <c r="I96" i="11"/>
  <c r="H96" i="11"/>
  <c r="G96" i="11"/>
  <c r="F96" i="11"/>
  <c r="F8" i="11" s="1"/>
  <c r="E96" i="11"/>
  <c r="D96" i="11"/>
  <c r="C96" i="11"/>
  <c r="W95" i="11"/>
  <c r="V95" i="11"/>
  <c r="U95" i="11"/>
  <c r="T95" i="11"/>
  <c r="S95" i="11"/>
  <c r="R95" i="11"/>
  <c r="Q95" i="11"/>
  <c r="P95" i="11"/>
  <c r="O95" i="11"/>
  <c r="N95" i="11"/>
  <c r="M95" i="11"/>
  <c r="W94" i="11"/>
  <c r="V94" i="11"/>
  <c r="U94" i="11"/>
  <c r="T94" i="11"/>
  <c r="S94" i="11"/>
  <c r="R94" i="11"/>
  <c r="Q94" i="11"/>
  <c r="P94" i="11"/>
  <c r="O94" i="11"/>
  <c r="N94" i="11"/>
  <c r="N84" i="11" s="1"/>
  <c r="M94" i="11"/>
  <c r="W93" i="11"/>
  <c r="V93" i="11"/>
  <c r="U93" i="11"/>
  <c r="T93" i="11"/>
  <c r="S93" i="11"/>
  <c r="R93" i="11"/>
  <c r="Q93" i="11"/>
  <c r="P93" i="11"/>
  <c r="O93" i="11"/>
  <c r="N93" i="11"/>
  <c r="M93" i="11"/>
  <c r="B93" i="11" s="1"/>
  <c r="W92" i="11"/>
  <c r="V92" i="11"/>
  <c r="U92" i="11"/>
  <c r="T92" i="11"/>
  <c r="S92" i="11"/>
  <c r="R92" i="11"/>
  <c r="Q92" i="11"/>
  <c r="P92" i="11"/>
  <c r="O92" i="11"/>
  <c r="N92" i="11"/>
  <c r="M92" i="11"/>
  <c r="B92" i="11" s="1"/>
  <c r="W91" i="11"/>
  <c r="V91" i="11"/>
  <c r="U91" i="11"/>
  <c r="T91" i="11"/>
  <c r="S91" i="11"/>
  <c r="R91" i="11"/>
  <c r="Q91" i="11"/>
  <c r="P91" i="11"/>
  <c r="O91" i="11"/>
  <c r="N91" i="11"/>
  <c r="M91" i="11"/>
  <c r="B91" i="11" s="1"/>
  <c r="W90" i="11"/>
  <c r="V90" i="11"/>
  <c r="U90" i="11"/>
  <c r="T90" i="11"/>
  <c r="S90" i="11"/>
  <c r="R90" i="11"/>
  <c r="Q90" i="11"/>
  <c r="P90" i="11"/>
  <c r="O90" i="11"/>
  <c r="N90" i="11"/>
  <c r="M90" i="11"/>
  <c r="B90" i="11" s="1"/>
  <c r="W89" i="11"/>
  <c r="V89" i="11"/>
  <c r="U89" i="11"/>
  <c r="U85" i="11" s="1"/>
  <c r="U84" i="11" s="1"/>
  <c r="T89" i="11"/>
  <c r="S89" i="11"/>
  <c r="R89" i="11"/>
  <c r="Q89" i="11"/>
  <c r="P89" i="11"/>
  <c r="O89" i="11"/>
  <c r="N89" i="11"/>
  <c r="M89" i="11"/>
  <c r="B89" i="11" s="1"/>
  <c r="W88" i="11"/>
  <c r="V88" i="11"/>
  <c r="U88" i="11"/>
  <c r="T88" i="11"/>
  <c r="T85" i="11" s="1"/>
  <c r="T84" i="11" s="1"/>
  <c r="T83" i="11" s="1"/>
  <c r="S88" i="11"/>
  <c r="R88" i="11"/>
  <c r="Q88" i="11"/>
  <c r="P88" i="11"/>
  <c r="O88" i="11"/>
  <c r="N88" i="11"/>
  <c r="M88" i="11"/>
  <c r="B88" i="11" s="1"/>
  <c r="W87" i="11"/>
  <c r="V87" i="11"/>
  <c r="U87" i="11"/>
  <c r="T87" i="11"/>
  <c r="S87" i="11"/>
  <c r="S85" i="11" s="1"/>
  <c r="S84" i="11" s="1"/>
  <c r="R87" i="11"/>
  <c r="Q87" i="11"/>
  <c r="P87" i="11"/>
  <c r="O87" i="11"/>
  <c r="N87" i="11"/>
  <c r="M87" i="11"/>
  <c r="B87" i="11" s="1"/>
  <c r="W86" i="11"/>
  <c r="W85" i="11" s="1"/>
  <c r="V86" i="11"/>
  <c r="V85" i="11" s="1"/>
  <c r="V84" i="11" s="1"/>
  <c r="V83" i="11" s="1"/>
  <c r="V82" i="11" s="1"/>
  <c r="U86" i="11"/>
  <c r="T86" i="11"/>
  <c r="S86" i="11"/>
  <c r="R86" i="11"/>
  <c r="R85" i="11" s="1"/>
  <c r="R84" i="11" s="1"/>
  <c r="Q86" i="11"/>
  <c r="P86" i="11"/>
  <c r="P85" i="11" s="1"/>
  <c r="P84" i="11" s="1"/>
  <c r="P83" i="11" s="1"/>
  <c r="O86" i="11"/>
  <c r="O85" i="11" s="1"/>
  <c r="N86" i="11"/>
  <c r="M86" i="11"/>
  <c r="B86" i="11" s="1"/>
  <c r="N85" i="11"/>
  <c r="L85" i="11"/>
  <c r="L84" i="11" s="1"/>
  <c r="L83" i="11" s="1"/>
  <c r="L82" i="11" s="1"/>
  <c r="K85" i="11"/>
  <c r="J85" i="11"/>
  <c r="J84" i="11" s="1"/>
  <c r="J83" i="11" s="1"/>
  <c r="J82" i="11" s="1"/>
  <c r="I85" i="11"/>
  <c r="I84" i="11" s="1"/>
  <c r="H85" i="11"/>
  <c r="H84" i="11" s="1"/>
  <c r="G85" i="11"/>
  <c r="G84" i="11" s="1"/>
  <c r="G83" i="11" s="1"/>
  <c r="G82" i="11" s="1"/>
  <c r="F85" i="11"/>
  <c r="E85" i="11"/>
  <c r="E84" i="11" s="1"/>
  <c r="E83" i="11" s="1"/>
  <c r="E82" i="11" s="1"/>
  <c r="D85" i="11"/>
  <c r="D84" i="11" s="1"/>
  <c r="C85" i="11"/>
  <c r="K84" i="11"/>
  <c r="K83" i="11" s="1"/>
  <c r="K82" i="11" s="1"/>
  <c r="F84" i="11"/>
  <c r="C84" i="11"/>
  <c r="H83" i="11"/>
  <c r="H82" i="11" s="1"/>
  <c r="C83" i="11"/>
  <c r="C82" i="11" s="1"/>
  <c r="B81" i="11"/>
  <c r="W80" i="11"/>
  <c r="V80" i="11"/>
  <c r="U80" i="11"/>
  <c r="T80" i="11"/>
  <c r="S80" i="11"/>
  <c r="R80" i="11"/>
  <c r="Q80" i="11"/>
  <c r="P80" i="11"/>
  <c r="P78" i="11" s="1"/>
  <c r="O80" i="11"/>
  <c r="N80" i="11"/>
  <c r="M80" i="11"/>
  <c r="B80" i="11" s="1"/>
  <c r="W79" i="11"/>
  <c r="V79" i="11"/>
  <c r="V78" i="11" s="1"/>
  <c r="U79" i="11"/>
  <c r="U78" i="11" s="1"/>
  <c r="T79" i="11"/>
  <c r="S79" i="11"/>
  <c r="S78" i="11" s="1"/>
  <c r="R79" i="11"/>
  <c r="Q79" i="11"/>
  <c r="Q78" i="11" s="1"/>
  <c r="P79" i="11"/>
  <c r="O79" i="11"/>
  <c r="N79" i="11"/>
  <c r="N78" i="11" s="1"/>
  <c r="M79" i="11"/>
  <c r="B79" i="11"/>
  <c r="W78" i="11"/>
  <c r="T78" i="11"/>
  <c r="O78" i="11"/>
  <c r="M78" i="11"/>
  <c r="L78" i="11"/>
  <c r="K78" i="11"/>
  <c r="J78" i="11"/>
  <c r="I78" i="11"/>
  <c r="H78" i="11"/>
  <c r="G78" i="11"/>
  <c r="F78" i="11"/>
  <c r="E78" i="11"/>
  <c r="D78" i="11"/>
  <c r="C78" i="11"/>
  <c r="W77" i="11"/>
  <c r="V77" i="11"/>
  <c r="U77" i="11"/>
  <c r="U73" i="11" s="1"/>
  <c r="T77" i="11"/>
  <c r="S77" i="11"/>
  <c r="R77" i="11"/>
  <c r="Q77" i="11"/>
  <c r="P77" i="11"/>
  <c r="O77" i="11"/>
  <c r="N77" i="11"/>
  <c r="M77" i="11"/>
  <c r="W76" i="11"/>
  <c r="V76" i="11"/>
  <c r="U76" i="11"/>
  <c r="T76" i="11"/>
  <c r="T73" i="11" s="1"/>
  <c r="S76" i="11"/>
  <c r="R76" i="11"/>
  <c r="Q76" i="11"/>
  <c r="P76" i="11"/>
  <c r="O76" i="11"/>
  <c r="N76" i="11"/>
  <c r="M76" i="11"/>
  <c r="W75" i="11"/>
  <c r="V75" i="11"/>
  <c r="U75" i="11"/>
  <c r="T75" i="11"/>
  <c r="S75" i="11"/>
  <c r="R75" i="11"/>
  <c r="Q75" i="11"/>
  <c r="P75" i="11"/>
  <c r="O75" i="11"/>
  <c r="N75" i="11"/>
  <c r="M75" i="11"/>
  <c r="W74" i="11"/>
  <c r="W73" i="11" s="1"/>
  <c r="V74" i="11"/>
  <c r="U74" i="11"/>
  <c r="T74" i="11"/>
  <c r="S74" i="11"/>
  <c r="R74" i="11"/>
  <c r="R73" i="11" s="1"/>
  <c r="Q74" i="11"/>
  <c r="P74" i="11"/>
  <c r="P73" i="11" s="1"/>
  <c r="O74" i="11"/>
  <c r="N74" i="11"/>
  <c r="M74" i="11"/>
  <c r="V73" i="11"/>
  <c r="N73" i="11"/>
  <c r="M73" i="11"/>
  <c r="M60" i="11" s="1"/>
  <c r="M59" i="11" s="1"/>
  <c r="L73" i="11"/>
  <c r="K73" i="11"/>
  <c r="J73" i="11"/>
  <c r="I73" i="11"/>
  <c r="H73" i="11"/>
  <c r="G73" i="11"/>
  <c r="F73" i="11"/>
  <c r="E73" i="11"/>
  <c r="D73" i="11"/>
  <c r="C73" i="11"/>
  <c r="W72" i="11"/>
  <c r="V72" i="11"/>
  <c r="U72" i="11"/>
  <c r="T72" i="11"/>
  <c r="S72" i="11"/>
  <c r="R72" i="11"/>
  <c r="Q72" i="11"/>
  <c r="P72" i="11"/>
  <c r="O72" i="11"/>
  <c r="N72" i="11"/>
  <c r="M72" i="11"/>
  <c r="B72" i="11" s="1"/>
  <c r="W71" i="11"/>
  <c r="V71" i="11"/>
  <c r="U71" i="11"/>
  <c r="T71" i="11"/>
  <c r="S71" i="11"/>
  <c r="R71" i="11"/>
  <c r="Q71" i="11"/>
  <c r="P71" i="11"/>
  <c r="O71" i="11"/>
  <c r="N71" i="11"/>
  <c r="B71" i="11" s="1"/>
  <c r="M71" i="11"/>
  <c r="W70" i="11"/>
  <c r="V70" i="11"/>
  <c r="U70" i="11"/>
  <c r="T70" i="11"/>
  <c r="S70" i="11"/>
  <c r="R70" i="11"/>
  <c r="Q70" i="11"/>
  <c r="P70" i="11"/>
  <c r="O70" i="11"/>
  <c r="N70" i="11"/>
  <c r="M70" i="11"/>
  <c r="B70" i="11" s="1"/>
  <c r="W69" i="11"/>
  <c r="V69" i="11"/>
  <c r="U69" i="11"/>
  <c r="T69" i="11"/>
  <c r="S69" i="11"/>
  <c r="R69" i="11"/>
  <c r="Q69" i="11"/>
  <c r="P69" i="11"/>
  <c r="O69" i="11"/>
  <c r="N69" i="11"/>
  <c r="M69" i="11"/>
  <c r="W68" i="11"/>
  <c r="V68" i="11"/>
  <c r="U68" i="11"/>
  <c r="T68" i="11"/>
  <c r="S68" i="11"/>
  <c r="R68" i="11"/>
  <c r="Q68" i="11"/>
  <c r="P68" i="11"/>
  <c r="O68" i="11"/>
  <c r="N68" i="11"/>
  <c r="M68" i="11"/>
  <c r="B68" i="11"/>
  <c r="W67" i="11"/>
  <c r="V67" i="11"/>
  <c r="U67" i="11"/>
  <c r="T67" i="11"/>
  <c r="S67" i="11"/>
  <c r="R67" i="11"/>
  <c r="Q67" i="11"/>
  <c r="P67" i="11"/>
  <c r="O67" i="11"/>
  <c r="N67" i="11"/>
  <c r="M67" i="11"/>
  <c r="B67" i="11"/>
  <c r="W66" i="11"/>
  <c r="V66" i="11"/>
  <c r="U66" i="11"/>
  <c r="T66" i="11"/>
  <c r="S66" i="11"/>
  <c r="R66" i="11"/>
  <c r="Q66" i="11"/>
  <c r="P66" i="11"/>
  <c r="O66" i="11"/>
  <c r="N66" i="11"/>
  <c r="M66" i="11"/>
  <c r="B66" i="11"/>
  <c r="W65" i="11"/>
  <c r="V65" i="11"/>
  <c r="U65" i="11"/>
  <c r="T65" i="11"/>
  <c r="S65" i="11"/>
  <c r="R65" i="11"/>
  <c r="Q65" i="11"/>
  <c r="P65" i="11"/>
  <c r="O65" i="11"/>
  <c r="N65" i="11"/>
  <c r="M65" i="11"/>
  <c r="B65" i="11"/>
  <c r="W64" i="11"/>
  <c r="V64" i="11"/>
  <c r="U64" i="11"/>
  <c r="T64" i="11"/>
  <c r="S64" i="11"/>
  <c r="R64" i="11"/>
  <c r="Q64" i="11"/>
  <c r="P64" i="11"/>
  <c r="O64" i="11"/>
  <c r="N64" i="11"/>
  <c r="M64" i="11"/>
  <c r="B64" i="11"/>
  <c r="W63" i="11"/>
  <c r="W62" i="11" s="1"/>
  <c r="V63" i="11"/>
  <c r="V62" i="11" s="1"/>
  <c r="U63" i="11"/>
  <c r="T63" i="11"/>
  <c r="S63" i="11"/>
  <c r="R63" i="11"/>
  <c r="R62" i="11" s="1"/>
  <c r="R61" i="11" s="1"/>
  <c r="Q63" i="11"/>
  <c r="P63" i="11"/>
  <c r="P62" i="11" s="1"/>
  <c r="P61" i="11" s="1"/>
  <c r="O63" i="11"/>
  <c r="O62" i="11" s="1"/>
  <c r="O61" i="11" s="1"/>
  <c r="N63" i="11"/>
  <c r="M63" i="11"/>
  <c r="B63" i="11"/>
  <c r="U62" i="11"/>
  <c r="S62" i="11"/>
  <c r="Q62" i="11"/>
  <c r="Q61" i="11" s="1"/>
  <c r="N62" i="11"/>
  <c r="N61" i="11" s="1"/>
  <c r="N60" i="11" s="1"/>
  <c r="N59" i="11" s="1"/>
  <c r="M62" i="11"/>
  <c r="M61" i="11" s="1"/>
  <c r="L62" i="11"/>
  <c r="L61" i="11" s="1"/>
  <c r="K62" i="11"/>
  <c r="J62" i="11"/>
  <c r="J61" i="11" s="1"/>
  <c r="I62" i="11"/>
  <c r="I61" i="11" s="1"/>
  <c r="H62" i="11"/>
  <c r="G62" i="11"/>
  <c r="G61" i="11" s="1"/>
  <c r="G60" i="11" s="1"/>
  <c r="G59" i="11" s="1"/>
  <c r="F62" i="11"/>
  <c r="F61" i="11" s="1"/>
  <c r="F60" i="11" s="1"/>
  <c r="F59" i="11" s="1"/>
  <c r="E62" i="11"/>
  <c r="E61" i="11" s="1"/>
  <c r="E60" i="11" s="1"/>
  <c r="E59" i="11" s="1"/>
  <c r="D62" i="11"/>
  <c r="D61" i="11" s="1"/>
  <c r="D60" i="11" s="1"/>
  <c r="D59" i="11" s="1"/>
  <c r="C62" i="11"/>
  <c r="B62" i="11"/>
  <c r="W61" i="11"/>
  <c r="S61" i="11"/>
  <c r="K61" i="11"/>
  <c r="K60" i="11" s="1"/>
  <c r="K59" i="11" s="1"/>
  <c r="H61" i="11"/>
  <c r="H60" i="11" s="1"/>
  <c r="H59" i="11" s="1"/>
  <c r="C61" i="11"/>
  <c r="C60" i="11" s="1"/>
  <c r="C59" i="11" s="1"/>
  <c r="I60" i="11"/>
  <c r="I59" i="11" s="1"/>
  <c r="B58" i="11"/>
  <c r="W57" i="11"/>
  <c r="W55" i="11" s="1"/>
  <c r="V57" i="11"/>
  <c r="U57" i="11"/>
  <c r="T57" i="11"/>
  <c r="T55" i="11" s="1"/>
  <c r="S57" i="11"/>
  <c r="S55" i="11" s="1"/>
  <c r="R57" i="11"/>
  <c r="Q57" i="11"/>
  <c r="P57" i="11"/>
  <c r="O57" i="11"/>
  <c r="O55" i="11" s="1"/>
  <c r="N57" i="11"/>
  <c r="M57" i="11"/>
  <c r="W56" i="11"/>
  <c r="V56" i="11"/>
  <c r="V55" i="11" s="1"/>
  <c r="U56" i="11"/>
  <c r="T56" i="11"/>
  <c r="S56" i="11"/>
  <c r="R56" i="11"/>
  <c r="R55" i="11" s="1"/>
  <c r="Q56" i="11"/>
  <c r="Q55" i="11" s="1"/>
  <c r="P56" i="11"/>
  <c r="P55" i="11" s="1"/>
  <c r="O56" i="11"/>
  <c r="N56" i="11"/>
  <c r="N55" i="11" s="1"/>
  <c r="M56" i="11"/>
  <c r="U55" i="11"/>
  <c r="L55" i="11"/>
  <c r="K55" i="11"/>
  <c r="J55" i="11"/>
  <c r="I55" i="11"/>
  <c r="H55" i="11"/>
  <c r="G55" i="11"/>
  <c r="F55" i="11"/>
  <c r="E55" i="11"/>
  <c r="D55" i="11"/>
  <c r="C55" i="11"/>
  <c r="W54" i="11"/>
  <c r="V54" i="11"/>
  <c r="U54" i="11"/>
  <c r="T54" i="11"/>
  <c r="S54" i="11"/>
  <c r="R54" i="11"/>
  <c r="Q54" i="11"/>
  <c r="P54" i="11"/>
  <c r="O54" i="11"/>
  <c r="N54" i="11"/>
  <c r="M54" i="11"/>
  <c r="B54" i="11" s="1"/>
  <c r="W53" i="11"/>
  <c r="V53" i="11"/>
  <c r="U53" i="11"/>
  <c r="T53" i="11"/>
  <c r="S53" i="11"/>
  <c r="R53" i="11"/>
  <c r="Q53" i="11"/>
  <c r="P53" i="11"/>
  <c r="O53" i="11"/>
  <c r="N53" i="11"/>
  <c r="M53" i="11"/>
  <c r="B53" i="11" s="1"/>
  <c r="W52" i="11"/>
  <c r="V52" i="11"/>
  <c r="U52" i="11"/>
  <c r="T52" i="11"/>
  <c r="S52" i="11"/>
  <c r="R52" i="11"/>
  <c r="Q52" i="11"/>
  <c r="P52" i="11"/>
  <c r="O52" i="11"/>
  <c r="N52" i="11"/>
  <c r="M52" i="11"/>
  <c r="B52" i="11" s="1"/>
  <c r="W51" i="11"/>
  <c r="V51" i="11"/>
  <c r="V50" i="11" s="1"/>
  <c r="U51" i="11"/>
  <c r="T51" i="11"/>
  <c r="T50" i="11" s="1"/>
  <c r="S51" i="11"/>
  <c r="S50" i="11" s="1"/>
  <c r="R51" i="11"/>
  <c r="R50" i="11" s="1"/>
  <c r="Q51" i="11"/>
  <c r="P51" i="11"/>
  <c r="P50" i="11" s="1"/>
  <c r="O51" i="11"/>
  <c r="O50" i="11" s="1"/>
  <c r="N51" i="11"/>
  <c r="N50" i="11" s="1"/>
  <c r="M51" i="11"/>
  <c r="M50" i="11" s="1"/>
  <c r="W50" i="11"/>
  <c r="U50" i="11"/>
  <c r="Q50" i="11"/>
  <c r="L50" i="11"/>
  <c r="K50" i="11"/>
  <c r="J50" i="11"/>
  <c r="J8" i="11" s="1"/>
  <c r="I50" i="11"/>
  <c r="H50" i="11"/>
  <c r="G50" i="11"/>
  <c r="F50" i="11"/>
  <c r="E50" i="11"/>
  <c r="D50" i="11"/>
  <c r="C50" i="11"/>
  <c r="W49" i="11"/>
  <c r="V49" i="11"/>
  <c r="U49" i="11"/>
  <c r="T49" i="11"/>
  <c r="S49" i="11"/>
  <c r="R49" i="11"/>
  <c r="Q49" i="11"/>
  <c r="P49" i="11"/>
  <c r="O49" i="11"/>
  <c r="N49" i="11"/>
  <c r="M49" i="11"/>
  <c r="W48" i="11"/>
  <c r="V48" i="11"/>
  <c r="U48" i="11"/>
  <c r="T48" i="11"/>
  <c r="S48" i="11"/>
  <c r="R48" i="11"/>
  <c r="Q48" i="11"/>
  <c r="P48" i="11"/>
  <c r="O48" i="11"/>
  <c r="N48" i="11"/>
  <c r="M48" i="11"/>
  <c r="W47" i="11"/>
  <c r="V47" i="11"/>
  <c r="U47" i="11"/>
  <c r="T47" i="11"/>
  <c r="S47" i="11"/>
  <c r="R47" i="11"/>
  <c r="Q47" i="11"/>
  <c r="P47" i="11"/>
  <c r="O47" i="11"/>
  <c r="N47" i="11"/>
  <c r="M47" i="11"/>
  <c r="W46" i="11"/>
  <c r="V46" i="11"/>
  <c r="U46" i="11"/>
  <c r="T46" i="11"/>
  <c r="S46" i="11"/>
  <c r="R46" i="11"/>
  <c r="Q46" i="11"/>
  <c r="P46" i="11"/>
  <c r="O46" i="11"/>
  <c r="N46" i="11"/>
  <c r="M46" i="11"/>
  <c r="W45" i="11"/>
  <c r="V45" i="11"/>
  <c r="U45" i="11"/>
  <c r="T45" i="11"/>
  <c r="S45" i="11"/>
  <c r="R45" i="11"/>
  <c r="Q45" i="11"/>
  <c r="P45" i="11"/>
  <c r="O45" i="11"/>
  <c r="N45" i="11"/>
  <c r="M45" i="11"/>
  <c r="W44" i="11"/>
  <c r="V44" i="11"/>
  <c r="U44" i="11"/>
  <c r="T44" i="11"/>
  <c r="S44" i="11"/>
  <c r="R44" i="11"/>
  <c r="Q44" i="11"/>
  <c r="P44" i="11"/>
  <c r="O44" i="11"/>
  <c r="N44" i="11"/>
  <c r="M44" i="11"/>
  <c r="W43" i="11"/>
  <c r="V43" i="11"/>
  <c r="U43" i="11"/>
  <c r="U39" i="11" s="1"/>
  <c r="U38" i="11" s="1"/>
  <c r="U37" i="11" s="1"/>
  <c r="U36" i="11" s="1"/>
  <c r="T43" i="11"/>
  <c r="S43" i="11"/>
  <c r="R43" i="11"/>
  <c r="Q43" i="11"/>
  <c r="P43" i="11"/>
  <c r="O43" i="11"/>
  <c r="N43" i="11"/>
  <c r="M43" i="11"/>
  <c r="B43" i="11" s="1"/>
  <c r="W42" i="11"/>
  <c r="V42" i="11"/>
  <c r="U42" i="11"/>
  <c r="T42" i="11"/>
  <c r="S42" i="11"/>
  <c r="R42" i="11"/>
  <c r="Q42" i="11"/>
  <c r="P42" i="11"/>
  <c r="O42" i="11"/>
  <c r="N42" i="11"/>
  <c r="M42" i="11"/>
  <c r="W41" i="11"/>
  <c r="W39" i="11" s="1"/>
  <c r="W38" i="11" s="1"/>
  <c r="W37" i="11" s="1"/>
  <c r="V41" i="11"/>
  <c r="U41" i="11"/>
  <c r="T41" i="11"/>
  <c r="S41" i="11"/>
  <c r="R41" i="11"/>
  <c r="Q41" i="11"/>
  <c r="P41" i="11"/>
  <c r="O41" i="11"/>
  <c r="N41" i="11"/>
  <c r="M41" i="11"/>
  <c r="W40" i="11"/>
  <c r="V40" i="11"/>
  <c r="V39" i="11" s="1"/>
  <c r="V38" i="11" s="1"/>
  <c r="V37" i="11" s="1"/>
  <c r="V36" i="11" s="1"/>
  <c r="U40" i="11"/>
  <c r="T40" i="11"/>
  <c r="S40" i="11"/>
  <c r="R40" i="11"/>
  <c r="R39" i="11" s="1"/>
  <c r="Q40" i="11"/>
  <c r="P40" i="11"/>
  <c r="O40" i="11"/>
  <c r="O39" i="11" s="1"/>
  <c r="O38" i="11" s="1"/>
  <c r="O37" i="11" s="1"/>
  <c r="N40" i="11"/>
  <c r="M40" i="11"/>
  <c r="L39" i="11"/>
  <c r="L38" i="11" s="1"/>
  <c r="L37" i="11" s="1"/>
  <c r="L36" i="11" s="1"/>
  <c r="K39" i="11"/>
  <c r="K38" i="11" s="1"/>
  <c r="J39" i="11"/>
  <c r="J38" i="11" s="1"/>
  <c r="J37" i="11" s="1"/>
  <c r="J36" i="11" s="1"/>
  <c r="I39" i="11"/>
  <c r="H39" i="11"/>
  <c r="H38" i="11" s="1"/>
  <c r="G39" i="11"/>
  <c r="G38" i="11" s="1"/>
  <c r="F39" i="11"/>
  <c r="F38" i="11" s="1"/>
  <c r="E39" i="11"/>
  <c r="E38" i="11" s="1"/>
  <c r="D39" i="11"/>
  <c r="C39" i="11"/>
  <c r="C38" i="11" s="1"/>
  <c r="I38" i="11"/>
  <c r="I37" i="11" s="1"/>
  <c r="I36" i="11" s="1"/>
  <c r="D38" i="11"/>
  <c r="D37" i="11" s="1"/>
  <c r="D36" i="11" s="1"/>
  <c r="F37" i="11"/>
  <c r="P36" i="11"/>
  <c r="W35" i="11"/>
  <c r="V35" i="11"/>
  <c r="U35" i="11"/>
  <c r="T35" i="11"/>
  <c r="S35" i="11"/>
  <c r="R35" i="11"/>
  <c r="Q35" i="11"/>
  <c r="P35" i="11"/>
  <c r="O35" i="11"/>
  <c r="C132" i="11" s="1"/>
  <c r="N35" i="11"/>
  <c r="B132" i="11" s="1"/>
  <c r="M35" i="11"/>
  <c r="W34" i="11"/>
  <c r="V34" i="11"/>
  <c r="U34" i="11"/>
  <c r="U32" i="11" s="1"/>
  <c r="T34" i="11"/>
  <c r="S34" i="11"/>
  <c r="R34" i="11"/>
  <c r="Q34" i="11"/>
  <c r="P34" i="11"/>
  <c r="O34" i="11"/>
  <c r="N34" i="11"/>
  <c r="M34" i="11"/>
  <c r="W33" i="11"/>
  <c r="W32" i="11" s="1"/>
  <c r="V33" i="11"/>
  <c r="U33" i="11"/>
  <c r="T33" i="11"/>
  <c r="S33" i="11"/>
  <c r="S32" i="11" s="1"/>
  <c r="R33" i="11"/>
  <c r="R32" i="11" s="1"/>
  <c r="Q33" i="11"/>
  <c r="P33" i="11"/>
  <c r="O33" i="11"/>
  <c r="C130" i="11" s="1"/>
  <c r="N33" i="11"/>
  <c r="N32" i="11" s="1"/>
  <c r="M33" i="11"/>
  <c r="T32" i="11"/>
  <c r="L32" i="11"/>
  <c r="K32" i="11"/>
  <c r="J32" i="11"/>
  <c r="I32" i="11"/>
  <c r="H32" i="11"/>
  <c r="G32" i="11"/>
  <c r="F32" i="11"/>
  <c r="E32" i="11"/>
  <c r="D32" i="11"/>
  <c r="C32" i="11"/>
  <c r="W31" i="11"/>
  <c r="V31" i="11"/>
  <c r="U31" i="11"/>
  <c r="T31" i="11"/>
  <c r="S31" i="11"/>
  <c r="R31" i="11"/>
  <c r="Q31" i="11"/>
  <c r="P31" i="11"/>
  <c r="O31" i="11"/>
  <c r="N31" i="11"/>
  <c r="M31" i="11"/>
  <c r="A128" i="11" s="1"/>
  <c r="B31" i="11"/>
  <c r="W30" i="11"/>
  <c r="V30" i="11"/>
  <c r="U30" i="11"/>
  <c r="T30" i="11"/>
  <c r="S30" i="11"/>
  <c r="R30" i="11"/>
  <c r="Q30" i="11"/>
  <c r="P30" i="11"/>
  <c r="O30" i="11"/>
  <c r="N30" i="11"/>
  <c r="M30" i="11"/>
  <c r="A127" i="11" s="1"/>
  <c r="B30" i="11"/>
  <c r="W29" i="11"/>
  <c r="V29" i="11"/>
  <c r="U29" i="11"/>
  <c r="T29" i="11"/>
  <c r="S29" i="11"/>
  <c r="R29" i="11"/>
  <c r="Q29" i="11"/>
  <c r="P29" i="11"/>
  <c r="O29" i="11"/>
  <c r="N29" i="11"/>
  <c r="M29" i="11"/>
  <c r="A126" i="11" s="1"/>
  <c r="B29" i="11"/>
  <c r="W28" i="11"/>
  <c r="V28" i="11"/>
  <c r="V27" i="11" s="1"/>
  <c r="U28" i="11"/>
  <c r="U27" i="11" s="1"/>
  <c r="T28" i="11"/>
  <c r="T27" i="11" s="1"/>
  <c r="S28" i="11"/>
  <c r="R28" i="11"/>
  <c r="Q28" i="11"/>
  <c r="P28" i="11"/>
  <c r="P27" i="11" s="1"/>
  <c r="O28" i="11"/>
  <c r="O27" i="11" s="1"/>
  <c r="N28" i="11"/>
  <c r="N27" i="11" s="1"/>
  <c r="M28" i="11"/>
  <c r="M27" i="11" s="1"/>
  <c r="B28" i="11"/>
  <c r="B27" i="11" s="1"/>
  <c r="W27" i="11"/>
  <c r="S27" i="11"/>
  <c r="R27" i="11"/>
  <c r="Q27" i="11"/>
  <c r="L27" i="11"/>
  <c r="K27" i="11"/>
  <c r="K8" i="11" s="1"/>
  <c r="J27" i="11"/>
  <c r="I27" i="11"/>
  <c r="H27" i="11"/>
  <c r="G27" i="11"/>
  <c r="F27" i="11"/>
  <c r="E27" i="11"/>
  <c r="D27" i="11"/>
  <c r="C27" i="11"/>
  <c r="W26" i="11"/>
  <c r="V26" i="11"/>
  <c r="U26" i="11"/>
  <c r="T26" i="11"/>
  <c r="S26" i="11"/>
  <c r="R26" i="11"/>
  <c r="Q26" i="11"/>
  <c r="P26" i="11"/>
  <c r="O26" i="11"/>
  <c r="N26" i="11"/>
  <c r="B123" i="11" s="1"/>
  <c r="M26" i="11"/>
  <c r="A123" i="11" s="1"/>
  <c r="W25" i="11"/>
  <c r="V25" i="11"/>
  <c r="U25" i="11"/>
  <c r="T25" i="11"/>
  <c r="S25" i="11"/>
  <c r="R25" i="11"/>
  <c r="Q25" i="11"/>
  <c r="P25" i="11"/>
  <c r="O25" i="11"/>
  <c r="C122" i="11" s="1"/>
  <c r="N25" i="11"/>
  <c r="M25" i="11"/>
  <c r="W24" i="11"/>
  <c r="V24" i="11"/>
  <c r="U24" i="11"/>
  <c r="T24" i="11"/>
  <c r="S24" i="11"/>
  <c r="R24" i="11"/>
  <c r="Q24" i="11"/>
  <c r="P24" i="11"/>
  <c r="O24" i="11"/>
  <c r="C121" i="11" s="1"/>
  <c r="N24" i="11"/>
  <c r="B121" i="11" s="1"/>
  <c r="M24" i="11"/>
  <c r="W23" i="11"/>
  <c r="V23" i="11"/>
  <c r="U23" i="11"/>
  <c r="T23" i="11"/>
  <c r="S23" i="11"/>
  <c r="R23" i="11"/>
  <c r="Q23" i="11"/>
  <c r="P23" i="11"/>
  <c r="O23" i="11"/>
  <c r="C120" i="11" s="1"/>
  <c r="N23" i="11"/>
  <c r="B120" i="11" s="1"/>
  <c r="M23" i="11"/>
  <c r="W22" i="11"/>
  <c r="V22" i="11"/>
  <c r="U22" i="11"/>
  <c r="T22" i="11"/>
  <c r="S22" i="11"/>
  <c r="R22" i="11"/>
  <c r="Q22" i="11"/>
  <c r="P22" i="11"/>
  <c r="O22" i="11"/>
  <c r="N22" i="11"/>
  <c r="B119" i="11" s="1"/>
  <c r="M22" i="11"/>
  <c r="W21" i="11"/>
  <c r="V21" i="11"/>
  <c r="U21" i="11"/>
  <c r="T21" i="11"/>
  <c r="S21" i="11"/>
  <c r="R21" i="11"/>
  <c r="Q21" i="11"/>
  <c r="P21" i="11"/>
  <c r="O21" i="11"/>
  <c r="C118" i="11" s="1"/>
  <c r="N21" i="11"/>
  <c r="M21" i="11"/>
  <c r="W20" i="11"/>
  <c r="V20" i="11"/>
  <c r="U20" i="11"/>
  <c r="T20" i="11"/>
  <c r="S20" i="11"/>
  <c r="R20" i="11"/>
  <c r="Q20" i="11"/>
  <c r="P20" i="11"/>
  <c r="O20" i="11"/>
  <c r="C117" i="11" s="1"/>
  <c r="N20" i="11"/>
  <c r="B117" i="11" s="1"/>
  <c r="M20" i="11"/>
  <c r="W19" i="11"/>
  <c r="V19" i="11"/>
  <c r="U19" i="11"/>
  <c r="T19" i="11"/>
  <c r="S19" i="11"/>
  <c r="R19" i="11"/>
  <c r="Q19" i="11"/>
  <c r="P19" i="11"/>
  <c r="O19" i="11"/>
  <c r="C116" i="11" s="1"/>
  <c r="N19" i="11"/>
  <c r="B116" i="11" s="1"/>
  <c r="M19" i="11"/>
  <c r="W18" i="11"/>
  <c r="V18" i="11"/>
  <c r="U18" i="11"/>
  <c r="T18" i="11"/>
  <c r="S18" i="11"/>
  <c r="R18" i="11"/>
  <c r="Q18" i="11"/>
  <c r="Q16" i="11" s="1"/>
  <c r="P18" i="11"/>
  <c r="O18" i="11"/>
  <c r="C115" i="11" s="1"/>
  <c r="N18" i="11"/>
  <c r="B115" i="11" s="1"/>
  <c r="M18" i="11"/>
  <c r="A115" i="11" s="1"/>
  <c r="W17" i="11"/>
  <c r="V17" i="11"/>
  <c r="U17" i="11"/>
  <c r="U16" i="11" s="1"/>
  <c r="U15" i="11" s="1"/>
  <c r="U14" i="11" s="1"/>
  <c r="U13" i="11" s="1"/>
  <c r="T17" i="11"/>
  <c r="S17" i="11"/>
  <c r="R17" i="11"/>
  <c r="Q17" i="11"/>
  <c r="P17" i="11"/>
  <c r="O17" i="11"/>
  <c r="C114" i="11" s="1"/>
  <c r="N17" i="11"/>
  <c r="B114" i="11" s="1"/>
  <c r="M17" i="11"/>
  <c r="A114" i="11" s="1"/>
  <c r="P16" i="11"/>
  <c r="L16" i="11"/>
  <c r="K16" i="11"/>
  <c r="J16" i="11"/>
  <c r="J15" i="11" s="1"/>
  <c r="J14" i="11" s="1"/>
  <c r="J13" i="11" s="1"/>
  <c r="I16" i="11"/>
  <c r="I15" i="11" s="1"/>
  <c r="I14" i="11" s="1"/>
  <c r="I13" i="11" s="1"/>
  <c r="H16" i="11"/>
  <c r="G16" i="11"/>
  <c r="F16" i="11"/>
  <c r="F15" i="11" s="1"/>
  <c r="E16" i="11"/>
  <c r="D16" i="11"/>
  <c r="C16" i="11"/>
  <c r="P15" i="11"/>
  <c r="L15" i="11"/>
  <c r="L14" i="11" s="1"/>
  <c r="L13" i="11" s="1"/>
  <c r="K15" i="11"/>
  <c r="H15" i="11"/>
  <c r="H14" i="11" s="1"/>
  <c r="H13" i="11" s="1"/>
  <c r="G15" i="11"/>
  <c r="E15" i="11"/>
  <c r="D15" i="11"/>
  <c r="D14" i="11" s="1"/>
  <c r="D13" i="11" s="1"/>
  <c r="D12" i="11" s="1"/>
  <c r="C15" i="11"/>
  <c r="C14" i="11" s="1"/>
  <c r="C13" i="11" s="1"/>
  <c r="E14" i="11"/>
  <c r="E13" i="11" s="1"/>
  <c r="L11" i="11"/>
  <c r="K11" i="11"/>
  <c r="J11" i="11"/>
  <c r="I11" i="11"/>
  <c r="I9" i="11" s="1"/>
  <c r="H11" i="11"/>
  <c r="G11" i="11"/>
  <c r="F11" i="11"/>
  <c r="E11" i="11"/>
  <c r="D11" i="11"/>
  <c r="C11" i="11"/>
  <c r="L10" i="11"/>
  <c r="K10" i="11"/>
  <c r="J10" i="11"/>
  <c r="J9" i="11" s="1"/>
  <c r="I10" i="11"/>
  <c r="H10" i="11"/>
  <c r="G10" i="11"/>
  <c r="F10" i="11"/>
  <c r="F9" i="11" s="1"/>
  <c r="E10" i="11"/>
  <c r="D10" i="11"/>
  <c r="C10" i="11"/>
  <c r="K9" i="11"/>
  <c r="G9" i="11"/>
  <c r="C9" i="11"/>
  <c r="L8" i="11"/>
  <c r="I8" i="11"/>
  <c r="H8" i="11"/>
  <c r="G8" i="11"/>
  <c r="E8" i="11"/>
  <c r="D8" i="11"/>
  <c r="C8" i="11"/>
  <c r="B8" i="11" l="1"/>
  <c r="F14" i="11"/>
  <c r="F13" i="11" s="1"/>
  <c r="F7" i="11"/>
  <c r="P82" i="11"/>
  <c r="D9" i="12"/>
  <c r="D15" i="12"/>
  <c r="F6" i="11"/>
  <c r="F15" i="12"/>
  <c r="F14" i="12" s="1"/>
  <c r="F9" i="12"/>
  <c r="F8" i="12" s="1"/>
  <c r="G7" i="12"/>
  <c r="P14" i="11"/>
  <c r="E9" i="11"/>
  <c r="P32" i="11"/>
  <c r="Q32" i="11"/>
  <c r="S73" i="11"/>
  <c r="N96" i="11"/>
  <c r="N101" i="11"/>
  <c r="F11" i="12"/>
  <c r="B10" i="11"/>
  <c r="V61" i="11"/>
  <c r="V60" i="11" s="1"/>
  <c r="V59" i="11" s="1"/>
  <c r="O101" i="11"/>
  <c r="H11" i="12"/>
  <c r="H7" i="12" s="1"/>
  <c r="H15" i="12"/>
  <c r="H14" i="12" s="1"/>
  <c r="E8" i="12"/>
  <c r="U61" i="11"/>
  <c r="U60" i="11" s="1"/>
  <c r="U59" i="11" s="1"/>
  <c r="I12" i="12"/>
  <c r="I11" i="12" s="1"/>
  <c r="D5" i="11"/>
  <c r="D105" i="11" s="1"/>
  <c r="N39" i="11"/>
  <c r="N38" i="11" s="1"/>
  <c r="N37" i="11" s="1"/>
  <c r="N36" i="11" s="1"/>
  <c r="D83" i="11"/>
  <c r="D82" i="11" s="1"/>
  <c r="Q101" i="11"/>
  <c r="B69" i="11"/>
  <c r="B61" i="11" s="1"/>
  <c r="B77" i="11"/>
  <c r="W84" i="11"/>
  <c r="W83" i="11" s="1"/>
  <c r="W82" i="11" s="1"/>
  <c r="R96" i="11"/>
  <c r="J11" i="12"/>
  <c r="T62" i="11"/>
  <c r="T61" i="11" s="1"/>
  <c r="T60" i="11" s="1"/>
  <c r="T59" i="11" s="1"/>
  <c r="H9" i="11"/>
  <c r="Q39" i="11"/>
  <c r="Q38" i="11" s="1"/>
  <c r="Q37" i="11" s="1"/>
  <c r="Q36" i="11" s="1"/>
  <c r="B127" i="11"/>
  <c r="B78" i="11"/>
  <c r="S96" i="11"/>
  <c r="S83" i="11" s="1"/>
  <c r="S82" i="11" s="1"/>
  <c r="U96" i="11"/>
  <c r="U83" i="11" s="1"/>
  <c r="U82" i="11" s="1"/>
  <c r="M101" i="11"/>
  <c r="K11" i="12"/>
  <c r="Q15" i="11"/>
  <c r="Q14" i="11" s="1"/>
  <c r="G14" i="11"/>
  <c r="G13" i="11" s="1"/>
  <c r="R16" i="11"/>
  <c r="R15" i="11" s="1"/>
  <c r="R14" i="11" s="1"/>
  <c r="R13" i="11" s="1"/>
  <c r="S16" i="11"/>
  <c r="S15" i="11" s="1"/>
  <c r="S14" i="11" s="1"/>
  <c r="S13" i="11" s="1"/>
  <c r="B24" i="11"/>
  <c r="B122" i="11"/>
  <c r="C123" i="11"/>
  <c r="V32" i="11"/>
  <c r="O60" i="11"/>
  <c r="O59" i="11" s="1"/>
  <c r="B126" i="11"/>
  <c r="F83" i="11"/>
  <c r="F82" i="11" s="1"/>
  <c r="B85" i="11"/>
  <c r="M96" i="11"/>
  <c r="J8" i="12"/>
  <c r="M11" i="12"/>
  <c r="M7" i="12" s="1"/>
  <c r="R38" i="11"/>
  <c r="R37" i="11" s="1"/>
  <c r="B47" i="11"/>
  <c r="P60" i="11"/>
  <c r="P59" i="11" s="1"/>
  <c r="B74" i="11"/>
  <c r="N9" i="12"/>
  <c r="N8" i="12" s="1"/>
  <c r="N7" i="12" s="1"/>
  <c r="T16" i="11"/>
  <c r="T15" i="11" s="1"/>
  <c r="T14" i="11" s="1"/>
  <c r="T13" i="11" s="1"/>
  <c r="A124" i="11"/>
  <c r="B34" i="11"/>
  <c r="S39" i="11"/>
  <c r="S38" i="11" s="1"/>
  <c r="S37" i="11" s="1"/>
  <c r="S36" i="11" s="1"/>
  <c r="B51" i="11"/>
  <c r="B50" i="11" s="1"/>
  <c r="O73" i="11"/>
  <c r="C124" i="11" s="1"/>
  <c r="O84" i="11"/>
  <c r="O83" i="11" s="1"/>
  <c r="O82" i="11" s="1"/>
  <c r="I17" i="12"/>
  <c r="I16" i="12" s="1"/>
  <c r="R78" i="11"/>
  <c r="L9" i="11"/>
  <c r="K14" i="11"/>
  <c r="K13" i="11" s="1"/>
  <c r="B124" i="11"/>
  <c r="M32" i="11"/>
  <c r="B131" i="11"/>
  <c r="T39" i="11"/>
  <c r="T38" i="11" s="1"/>
  <c r="R60" i="11"/>
  <c r="B95" i="11"/>
  <c r="B99" i="11"/>
  <c r="O11" i="12"/>
  <c r="O7" i="12" s="1"/>
  <c r="C29" i="12"/>
  <c r="B11" i="11"/>
  <c r="B9" i="11" s="1"/>
  <c r="V16" i="11"/>
  <c r="V15" i="11" s="1"/>
  <c r="V14" i="11" s="1"/>
  <c r="V13" i="11" s="1"/>
  <c r="W16" i="11"/>
  <c r="W15" i="11" s="1"/>
  <c r="W14" i="11" s="1"/>
  <c r="W13" i="11" s="1"/>
  <c r="B20" i="11"/>
  <c r="B118" i="11"/>
  <c r="C119" i="11"/>
  <c r="C125" i="11"/>
  <c r="C126" i="11"/>
  <c r="C127" i="11"/>
  <c r="C128" i="11"/>
  <c r="B130" i="11"/>
  <c r="C131" i="11"/>
  <c r="M55" i="11"/>
  <c r="A129" i="11" s="1"/>
  <c r="Q73" i="11"/>
  <c r="Q60" i="11" s="1"/>
  <c r="Q59" i="11" s="1"/>
  <c r="Q85" i="11"/>
  <c r="Q84" i="11" s="1"/>
  <c r="Q83" i="11" s="1"/>
  <c r="Q82" i="11" s="1"/>
  <c r="B94" i="11"/>
  <c r="B103" i="11"/>
  <c r="B101" i="11" s="1"/>
  <c r="E11" i="12"/>
  <c r="J60" i="11"/>
  <c r="J59" i="11" s="1"/>
  <c r="J7" i="11"/>
  <c r="J6" i="11" s="1"/>
  <c r="D8" i="12"/>
  <c r="P37" i="11"/>
  <c r="P39" i="11"/>
  <c r="P38" i="11"/>
  <c r="E12" i="11"/>
  <c r="E5" i="11" s="1"/>
  <c r="E105" i="11" s="1"/>
  <c r="L60" i="11"/>
  <c r="L59" i="11" s="1"/>
  <c r="L12" i="11" s="1"/>
  <c r="L5" i="11" s="1"/>
  <c r="L105" i="11" s="1"/>
  <c r="L7" i="11"/>
  <c r="L6" i="11" s="1"/>
  <c r="D11" i="12"/>
  <c r="I12" i="11"/>
  <c r="R36" i="11"/>
  <c r="W36" i="11"/>
  <c r="C37" i="11"/>
  <c r="C36" i="11" s="1"/>
  <c r="C12" i="11" s="1"/>
  <c r="C5" i="11" s="1"/>
  <c r="C105" i="11" s="1"/>
  <c r="C7" i="11"/>
  <c r="J12" i="11"/>
  <c r="J5" i="11" s="1"/>
  <c r="J105" i="11" s="1"/>
  <c r="U12" i="11"/>
  <c r="U5" i="11" s="1"/>
  <c r="Q13" i="11"/>
  <c r="Q12" i="11" s="1"/>
  <c r="Q5" i="11" s="1"/>
  <c r="E7" i="11"/>
  <c r="E6" i="11" s="1"/>
  <c r="E37" i="11"/>
  <c r="E36" i="11" s="1"/>
  <c r="O36" i="11"/>
  <c r="I83" i="11"/>
  <c r="I82" i="11" s="1"/>
  <c r="I7" i="11"/>
  <c r="I6" i="11" s="1"/>
  <c r="I9" i="12"/>
  <c r="I8" i="12" s="1"/>
  <c r="I7" i="12" s="1"/>
  <c r="I15" i="12"/>
  <c r="I14" i="12" s="1"/>
  <c r="K7" i="11"/>
  <c r="K6" i="11" s="1"/>
  <c r="K37" i="11"/>
  <c r="K36" i="11" s="1"/>
  <c r="K12" i="11" s="1"/>
  <c r="K5" i="11" s="1"/>
  <c r="K105" i="11" s="1"/>
  <c r="R59" i="11"/>
  <c r="K7" i="12"/>
  <c r="G37" i="11"/>
  <c r="G36" i="11" s="1"/>
  <c r="G12" i="11" s="1"/>
  <c r="G5" i="11" s="1"/>
  <c r="G105" i="11" s="1"/>
  <c r="G7" i="11"/>
  <c r="G6" i="11" s="1"/>
  <c r="H7" i="11"/>
  <c r="H6" i="11" s="1"/>
  <c r="B21" i="11"/>
  <c r="A132" i="11"/>
  <c r="B35" i="11"/>
  <c r="H37" i="11"/>
  <c r="H36" i="11" s="1"/>
  <c r="H12" i="11" s="1"/>
  <c r="H5" i="11" s="1"/>
  <c r="H105" i="11" s="1"/>
  <c r="B40" i="11"/>
  <c r="B39" i="11" s="1"/>
  <c r="B48" i="11"/>
  <c r="B76" i="11"/>
  <c r="N83" i="11"/>
  <c r="N82" i="11" s="1"/>
  <c r="A131" i="11"/>
  <c r="L9" i="12"/>
  <c r="L8" i="12" s="1"/>
  <c r="L7" i="12" s="1"/>
  <c r="D13" i="12"/>
  <c r="E15" i="12"/>
  <c r="E14" i="12" s="1"/>
  <c r="C19" i="12"/>
  <c r="C17" i="12" s="1"/>
  <c r="C22" i="12"/>
  <c r="B129" i="11"/>
  <c r="T37" i="11"/>
  <c r="T36" i="11" s="1"/>
  <c r="B57" i="11"/>
  <c r="A117" i="11"/>
  <c r="G15" i="12"/>
  <c r="G14" i="12" s="1"/>
  <c r="C25" i="12"/>
  <c r="C34" i="12"/>
  <c r="D33" i="12"/>
  <c r="D14" i="12" s="1"/>
  <c r="D9" i="11"/>
  <c r="M16" i="11"/>
  <c r="A116" i="11"/>
  <c r="B19" i="11"/>
  <c r="O32" i="11"/>
  <c r="C129" i="11" s="1"/>
  <c r="B33" i="11"/>
  <c r="B46" i="11"/>
  <c r="M85" i="11"/>
  <c r="M84" i="11" s="1"/>
  <c r="M83" i="11" s="1"/>
  <c r="B100" i="11"/>
  <c r="A121" i="11"/>
  <c r="B128" i="11"/>
  <c r="N16" i="11"/>
  <c r="B22" i="11"/>
  <c r="B41" i="11"/>
  <c r="B49" i="11"/>
  <c r="S60" i="11"/>
  <c r="S59" i="11" s="1"/>
  <c r="S12" i="11" s="1"/>
  <c r="R83" i="11"/>
  <c r="R82" i="11" s="1"/>
  <c r="A118" i="11"/>
  <c r="A125" i="11"/>
  <c r="B39" i="12"/>
  <c r="O38" i="12"/>
  <c r="D7" i="11"/>
  <c r="D6" i="11" s="1"/>
  <c r="O16" i="11"/>
  <c r="B17" i="11"/>
  <c r="B25" i="11"/>
  <c r="B44" i="11"/>
  <c r="B75" i="11"/>
  <c r="B73" i="11" s="1"/>
  <c r="T82" i="11"/>
  <c r="B98" i="11"/>
  <c r="B96" i="11" s="1"/>
  <c r="A122" i="11"/>
  <c r="K15" i="12"/>
  <c r="K14" i="12" s="1"/>
  <c r="C35" i="12"/>
  <c r="B35" i="12" s="1"/>
  <c r="A119" i="11"/>
  <c r="A120" i="11"/>
  <c r="B23" i="11"/>
  <c r="F36" i="11"/>
  <c r="F12" i="11" s="1"/>
  <c r="B42" i="11"/>
  <c r="B56" i="11"/>
  <c r="W60" i="11"/>
  <c r="W59" i="11" s="1"/>
  <c r="A130" i="11"/>
  <c r="B18" i="11"/>
  <c r="B26" i="11"/>
  <c r="M39" i="11"/>
  <c r="M38" i="11" s="1"/>
  <c r="M37" i="11" s="1"/>
  <c r="M36" i="11" s="1"/>
  <c r="B45" i="11"/>
  <c r="B40" i="12"/>
  <c r="B125" i="11"/>
  <c r="M82" i="11" l="1"/>
  <c r="B38" i="11"/>
  <c r="B37" i="11" s="1"/>
  <c r="B36" i="11" s="1"/>
  <c r="B32" i="11"/>
  <c r="T12" i="11"/>
  <c r="T5" i="11" s="1"/>
  <c r="V12" i="11"/>
  <c r="V5" i="11" s="1"/>
  <c r="S5" i="11"/>
  <c r="W12" i="11"/>
  <c r="W5" i="11" s="1"/>
  <c r="C28" i="12"/>
  <c r="C10" i="12" s="1"/>
  <c r="B10" i="12" s="1"/>
  <c r="B29" i="12"/>
  <c r="B28" i="12" s="1"/>
  <c r="B15" i="12" s="1"/>
  <c r="B14" i="12" s="1"/>
  <c r="R12" i="11"/>
  <c r="R5" i="11" s="1"/>
  <c r="C16" i="12"/>
  <c r="C15" i="12" s="1"/>
  <c r="E7" i="12"/>
  <c r="B60" i="11"/>
  <c r="B59" i="11" s="1"/>
  <c r="B55" i="11"/>
  <c r="J7" i="12"/>
  <c r="P13" i="11"/>
  <c r="P12" i="11" s="1"/>
  <c r="P5" i="11" s="1"/>
  <c r="F5" i="11"/>
  <c r="F105" i="11" s="1"/>
  <c r="B84" i="11"/>
  <c r="B83" i="11" s="1"/>
  <c r="B82" i="11" s="1"/>
  <c r="F7" i="12"/>
  <c r="O37" i="12"/>
  <c r="B37" i="12" s="1"/>
  <c r="B38" i="12"/>
  <c r="B113" i="11"/>
  <c r="N15" i="11"/>
  <c r="D7" i="12"/>
  <c r="B7" i="11"/>
  <c r="B6" i="11" s="1"/>
  <c r="C6" i="11"/>
  <c r="M15" i="11"/>
  <c r="A113" i="11"/>
  <c r="I5" i="11"/>
  <c r="I105" i="11" s="1"/>
  <c r="B16" i="11"/>
  <c r="B15" i="11" s="1"/>
  <c r="B14" i="11" s="1"/>
  <c r="B13" i="11" s="1"/>
  <c r="C12" i="12"/>
  <c r="C33" i="12"/>
  <c r="B34" i="12"/>
  <c r="B33" i="12" s="1"/>
  <c r="O15" i="11"/>
  <c r="C113" i="11"/>
  <c r="C9" i="12" l="1"/>
  <c r="B12" i="11"/>
  <c r="B5" i="11" s="1"/>
  <c r="B105" i="11" s="1"/>
  <c r="C11" i="12"/>
  <c r="B12" i="12"/>
  <c r="B11" i="12" s="1"/>
  <c r="B112" i="11"/>
  <c r="N14" i="11"/>
  <c r="A112" i="11"/>
  <c r="M14" i="11"/>
  <c r="C112" i="11"/>
  <c r="O14" i="11"/>
  <c r="C8" i="12"/>
  <c r="C7" i="12" s="1"/>
  <c r="B9" i="12"/>
  <c r="B8" i="12" s="1"/>
  <c r="B7" i="12" s="1"/>
  <c r="B60" i="12" s="1"/>
  <c r="C14" i="12"/>
  <c r="C111" i="11" l="1"/>
  <c r="O13" i="11"/>
  <c r="A111" i="11"/>
  <c r="M13" i="11"/>
  <c r="B111" i="11"/>
  <c r="N13" i="11"/>
  <c r="N12" i="11" l="1"/>
  <c r="N5" i="11" s="1"/>
  <c r="B110" i="11"/>
  <c r="M12" i="11"/>
  <c r="M5" i="11" s="1"/>
  <c r="A110" i="11"/>
  <c r="C110" i="11"/>
  <c r="O12" i="11"/>
  <c r="O5" i="11" s="1"/>
  <c r="N60" i="1" l="1"/>
  <c r="V7" i="1"/>
  <c r="R15" i="1" l="1"/>
  <c r="G15" i="1"/>
  <c r="H15" i="1"/>
  <c r="I15" i="1"/>
  <c r="V15" i="1"/>
  <c r="K112" i="1"/>
  <c r="I59" i="1"/>
  <c r="V111" i="1"/>
  <c r="R111" i="1"/>
  <c r="N111" i="1"/>
  <c r="J111" i="1"/>
  <c r="I111" i="1"/>
  <c r="H111" i="1"/>
  <c r="G111" i="1"/>
  <c r="V110" i="1"/>
  <c r="R110" i="1"/>
  <c r="N110" i="1"/>
  <c r="J110" i="1"/>
  <c r="I110" i="1"/>
  <c r="H110" i="1"/>
  <c r="G110" i="1"/>
  <c r="V109" i="1"/>
  <c r="R109" i="1"/>
  <c r="N109" i="1"/>
  <c r="J109" i="1"/>
  <c r="I109" i="1"/>
  <c r="H109" i="1"/>
  <c r="G109" i="1"/>
  <c r="V108" i="1"/>
  <c r="R108" i="1"/>
  <c r="N108" i="1"/>
  <c r="J108" i="1"/>
  <c r="I108" i="1"/>
  <c r="H108" i="1"/>
  <c r="G108" i="1"/>
  <c r="V107" i="1"/>
  <c r="R107" i="1"/>
  <c r="N107" i="1"/>
  <c r="J107" i="1"/>
  <c r="I107" i="1"/>
  <c r="H107" i="1"/>
  <c r="G107" i="1"/>
  <c r="V98" i="1"/>
  <c r="R98" i="1"/>
  <c r="N98" i="1"/>
  <c r="J98" i="1"/>
  <c r="I98" i="1"/>
  <c r="H98" i="1"/>
  <c r="G98" i="1"/>
  <c r="V97" i="1"/>
  <c r="R97" i="1"/>
  <c r="N97" i="1"/>
  <c r="J97" i="1"/>
  <c r="I97" i="1"/>
  <c r="H97" i="1"/>
  <c r="G97" i="1"/>
  <c r="V92" i="1"/>
  <c r="R92" i="1"/>
  <c r="N92" i="1"/>
  <c r="J92" i="1"/>
  <c r="I92" i="1"/>
  <c r="H92" i="1"/>
  <c r="G92" i="1"/>
  <c r="V91" i="1"/>
  <c r="R91" i="1"/>
  <c r="N91" i="1"/>
  <c r="J91" i="1"/>
  <c r="I91" i="1"/>
  <c r="H91" i="1"/>
  <c r="G91" i="1"/>
  <c r="V90" i="1"/>
  <c r="R90" i="1"/>
  <c r="N90" i="1"/>
  <c r="J90" i="1"/>
  <c r="I90" i="1"/>
  <c r="H90" i="1"/>
  <c r="G90" i="1"/>
  <c r="V89" i="1"/>
  <c r="R89" i="1"/>
  <c r="N89" i="1"/>
  <c r="J89" i="1"/>
  <c r="I89" i="1"/>
  <c r="H89" i="1"/>
  <c r="G89" i="1"/>
  <c r="V88" i="1"/>
  <c r="R88" i="1"/>
  <c r="N88" i="1"/>
  <c r="J88" i="1"/>
  <c r="I88" i="1"/>
  <c r="H88" i="1"/>
  <c r="G88" i="1"/>
  <c r="V87" i="1"/>
  <c r="R87" i="1"/>
  <c r="N87" i="1"/>
  <c r="J87" i="1"/>
  <c r="I87" i="1"/>
  <c r="H87" i="1"/>
  <c r="G87" i="1"/>
  <c r="V86" i="1"/>
  <c r="R86" i="1"/>
  <c r="N86" i="1"/>
  <c r="J86" i="1"/>
  <c r="I86" i="1"/>
  <c r="H86" i="1"/>
  <c r="G86" i="1"/>
  <c r="V75" i="1"/>
  <c r="R75" i="1"/>
  <c r="N75" i="1"/>
  <c r="J75" i="1"/>
  <c r="I75" i="1"/>
  <c r="H75" i="1"/>
  <c r="G75" i="1"/>
  <c r="V74" i="1"/>
  <c r="R74" i="1"/>
  <c r="N74" i="1"/>
  <c r="J74" i="1"/>
  <c r="I74" i="1"/>
  <c r="H74" i="1"/>
  <c r="G74" i="1"/>
  <c r="V73" i="1"/>
  <c r="R73" i="1"/>
  <c r="N73" i="1"/>
  <c r="J73" i="1"/>
  <c r="I73" i="1"/>
  <c r="H73" i="1"/>
  <c r="G73" i="1"/>
  <c r="V72" i="1"/>
  <c r="R72" i="1"/>
  <c r="N72" i="1"/>
  <c r="J72" i="1"/>
  <c r="I72" i="1"/>
  <c r="H72" i="1"/>
  <c r="G72" i="1"/>
  <c r="V71" i="1"/>
  <c r="R71" i="1"/>
  <c r="N71" i="1"/>
  <c r="J71" i="1"/>
  <c r="I71" i="1"/>
  <c r="H71" i="1"/>
  <c r="G71" i="1"/>
  <c r="V70" i="1"/>
  <c r="R70" i="1"/>
  <c r="N70" i="1"/>
  <c r="J70" i="1"/>
  <c r="I70" i="1"/>
  <c r="H70" i="1"/>
  <c r="G70" i="1"/>
  <c r="V69" i="1"/>
  <c r="R69" i="1"/>
  <c r="N69" i="1"/>
  <c r="J69" i="1"/>
  <c r="I69" i="1"/>
  <c r="H69" i="1"/>
  <c r="G69" i="1"/>
  <c r="V59" i="1"/>
  <c r="R59" i="1"/>
  <c r="N59" i="1"/>
  <c r="H59" i="1"/>
  <c r="V58" i="1"/>
  <c r="R58" i="1"/>
  <c r="N58" i="1"/>
  <c r="J58" i="1"/>
  <c r="I58" i="1"/>
  <c r="H58" i="1"/>
  <c r="G58" i="1"/>
  <c r="V57" i="1"/>
  <c r="R57" i="1"/>
  <c r="N57" i="1"/>
  <c r="J57" i="1"/>
  <c r="I57" i="1"/>
  <c r="H57" i="1"/>
  <c r="G57" i="1"/>
  <c r="V53" i="1"/>
  <c r="R53" i="1"/>
  <c r="N53" i="1"/>
  <c r="J53" i="1"/>
  <c r="I53" i="1"/>
  <c r="H53" i="1"/>
  <c r="G53" i="1"/>
  <c r="V52" i="1"/>
  <c r="R52" i="1"/>
  <c r="N52" i="1"/>
  <c r="J52" i="1"/>
  <c r="I52" i="1"/>
  <c r="H52" i="1"/>
  <c r="G52" i="1"/>
  <c r="V51" i="1"/>
  <c r="R51" i="1"/>
  <c r="N51" i="1"/>
  <c r="J51" i="1"/>
  <c r="I51" i="1"/>
  <c r="H51" i="1"/>
  <c r="G51" i="1"/>
  <c r="V49" i="1"/>
  <c r="R49" i="1"/>
  <c r="N49" i="1"/>
  <c r="J49" i="1"/>
  <c r="I49" i="1"/>
  <c r="H49" i="1"/>
  <c r="G49" i="1"/>
  <c r="V48" i="1"/>
  <c r="R48" i="1"/>
  <c r="N48" i="1"/>
  <c r="J48" i="1"/>
  <c r="I48" i="1"/>
  <c r="H48" i="1"/>
  <c r="G48" i="1"/>
  <c r="V42" i="1"/>
  <c r="R42" i="1"/>
  <c r="N42" i="1"/>
  <c r="J42" i="1"/>
  <c r="I42" i="1"/>
  <c r="H42" i="1"/>
  <c r="G42" i="1"/>
  <c r="V41" i="1"/>
  <c r="R41" i="1"/>
  <c r="N41" i="1"/>
  <c r="J41" i="1"/>
  <c r="I41" i="1"/>
  <c r="H41" i="1"/>
  <c r="G41" i="1"/>
  <c r="V40" i="1"/>
  <c r="R40" i="1"/>
  <c r="N40" i="1"/>
  <c r="J40" i="1"/>
  <c r="I40" i="1"/>
  <c r="H40" i="1"/>
  <c r="G40" i="1"/>
  <c r="V39" i="1"/>
  <c r="R39" i="1"/>
  <c r="N39" i="1"/>
  <c r="J39" i="1"/>
  <c r="I39" i="1"/>
  <c r="H39" i="1"/>
  <c r="G39" i="1"/>
  <c r="V38" i="1"/>
  <c r="R38" i="1"/>
  <c r="N38" i="1"/>
  <c r="J38" i="1"/>
  <c r="I38" i="1"/>
  <c r="H38" i="1"/>
  <c r="G38" i="1"/>
  <c r="V37" i="1"/>
  <c r="R37" i="1"/>
  <c r="N37" i="1"/>
  <c r="J37" i="1"/>
  <c r="I37" i="1"/>
  <c r="H37" i="1"/>
  <c r="G37" i="1"/>
  <c r="V36" i="1"/>
  <c r="R36" i="1"/>
  <c r="N36" i="1"/>
  <c r="J36" i="1"/>
  <c r="I36" i="1"/>
  <c r="H36" i="1"/>
  <c r="G36" i="1"/>
  <c r="V30" i="1"/>
  <c r="R30" i="1"/>
  <c r="N30" i="1"/>
  <c r="J30" i="1"/>
  <c r="I30" i="1"/>
  <c r="H30" i="1"/>
  <c r="G30" i="1"/>
  <c r="V29" i="1"/>
  <c r="R29" i="1"/>
  <c r="N29" i="1"/>
  <c r="J29" i="1"/>
  <c r="I29" i="1"/>
  <c r="H29" i="1"/>
  <c r="G29" i="1"/>
  <c r="V28" i="1"/>
  <c r="R28" i="1"/>
  <c r="N28" i="1"/>
  <c r="J28" i="1"/>
  <c r="I28" i="1"/>
  <c r="H28" i="1"/>
  <c r="G28" i="1"/>
  <c r="V27" i="1"/>
  <c r="R27" i="1"/>
  <c r="N27" i="1"/>
  <c r="J27" i="1"/>
  <c r="I27" i="1"/>
  <c r="H27" i="1"/>
  <c r="G27" i="1"/>
  <c r="V26" i="1"/>
  <c r="R26" i="1"/>
  <c r="N26" i="1"/>
  <c r="J26" i="1"/>
  <c r="I26" i="1"/>
  <c r="H26" i="1"/>
  <c r="G26" i="1"/>
  <c r="V25" i="1"/>
  <c r="R25" i="1"/>
  <c r="N25" i="1"/>
  <c r="J25" i="1"/>
  <c r="I25" i="1"/>
  <c r="H25" i="1"/>
  <c r="G25" i="1"/>
  <c r="V24" i="1"/>
  <c r="R24" i="1"/>
  <c r="N24" i="1"/>
  <c r="J24" i="1"/>
  <c r="I24" i="1"/>
  <c r="H24" i="1"/>
  <c r="G24" i="1"/>
  <c r="V23" i="1"/>
  <c r="R23" i="1"/>
  <c r="N23" i="1"/>
  <c r="J23" i="1"/>
  <c r="I23" i="1"/>
  <c r="H23" i="1"/>
  <c r="G23" i="1"/>
  <c r="V22" i="1"/>
  <c r="R22" i="1"/>
  <c r="N22" i="1"/>
  <c r="J22" i="1"/>
  <c r="I22" i="1"/>
  <c r="H22" i="1"/>
  <c r="G22" i="1"/>
  <c r="V21" i="1"/>
  <c r="R21" i="1"/>
  <c r="N21" i="1"/>
  <c r="J21" i="1"/>
  <c r="I21" i="1"/>
  <c r="H21" i="1"/>
  <c r="G21" i="1"/>
  <c r="V20" i="1"/>
  <c r="R20" i="1"/>
  <c r="N20" i="1"/>
  <c r="J20" i="1"/>
  <c r="I20" i="1"/>
  <c r="H20" i="1"/>
  <c r="G20" i="1"/>
  <c r="V19" i="1"/>
  <c r="R19" i="1"/>
  <c r="N19" i="1"/>
  <c r="J19" i="1"/>
  <c r="I19" i="1"/>
  <c r="H19" i="1"/>
  <c r="G19" i="1"/>
  <c r="V18" i="1"/>
  <c r="R18" i="1"/>
  <c r="N18" i="1"/>
  <c r="J18" i="1"/>
  <c r="I18" i="1"/>
  <c r="H18" i="1"/>
  <c r="G18" i="1"/>
  <c r="V17" i="1"/>
  <c r="R17" i="1"/>
  <c r="N17" i="1"/>
  <c r="J17" i="1"/>
  <c r="I17" i="1"/>
  <c r="H17" i="1"/>
  <c r="G17" i="1"/>
  <c r="F15" i="1" l="1"/>
  <c r="F69" i="1"/>
  <c r="F73" i="1"/>
  <c r="F21" i="1"/>
  <c r="F86" i="1"/>
  <c r="F58" i="1"/>
  <c r="F18" i="1"/>
  <c r="F25" i="1"/>
  <c r="F29" i="1"/>
  <c r="F90" i="1"/>
  <c r="F22" i="1"/>
  <c r="F23" i="1"/>
  <c r="F27" i="1"/>
  <c r="F39" i="1"/>
  <c r="F48" i="1"/>
  <c r="F87" i="1"/>
  <c r="F109" i="1"/>
  <c r="F20" i="1"/>
  <c r="F107" i="1"/>
  <c r="F19" i="1"/>
  <c r="F53" i="1"/>
  <c r="F42" i="1"/>
  <c r="F91" i="1"/>
  <c r="F51" i="1"/>
  <c r="F59" i="1"/>
  <c r="F75" i="1"/>
  <c r="F88" i="1"/>
  <c r="F108" i="1"/>
  <c r="F110" i="1"/>
  <c r="F17" i="1"/>
  <c r="F26" i="1"/>
  <c r="F28" i="1"/>
  <c r="F41" i="1"/>
  <c r="F40" i="1"/>
  <c r="F57" i="1"/>
  <c r="F72" i="1"/>
  <c r="F38" i="1"/>
  <c r="F71" i="1"/>
  <c r="F74" i="1"/>
  <c r="F98" i="1"/>
  <c r="F24" i="1"/>
  <c r="F30" i="1"/>
  <c r="F36" i="1"/>
  <c r="F49" i="1"/>
  <c r="F92" i="1"/>
  <c r="F70" i="1"/>
  <c r="F111" i="1"/>
  <c r="F89" i="1"/>
  <c r="F37" i="1"/>
  <c r="F52" i="1"/>
  <c r="F97" i="1"/>
  <c r="K87" i="2" l="1"/>
  <c r="L87" i="2"/>
  <c r="M87" i="2"/>
  <c r="O87" i="2"/>
  <c r="P87" i="2"/>
  <c r="Q87" i="2"/>
  <c r="S87" i="2"/>
  <c r="T87" i="2"/>
  <c r="U87" i="2"/>
  <c r="W87" i="2"/>
  <c r="X87" i="2"/>
  <c r="Y87" i="2"/>
  <c r="K6" i="2"/>
  <c r="K5" i="2" s="1"/>
  <c r="L6" i="2"/>
  <c r="L5" i="2" s="1"/>
  <c r="M6" i="2"/>
  <c r="M5" i="2" s="1"/>
  <c r="O6" i="2"/>
  <c r="O5" i="2" s="1"/>
  <c r="P6" i="2"/>
  <c r="Q6" i="2"/>
  <c r="S6" i="2"/>
  <c r="T6" i="2"/>
  <c r="U6" i="2"/>
  <c r="U5" i="2" s="1"/>
  <c r="W6" i="2"/>
  <c r="W5" i="2" s="1"/>
  <c r="X6" i="2"/>
  <c r="X5" i="2" s="1"/>
  <c r="Y6" i="2"/>
  <c r="Y5" i="2" s="1"/>
  <c r="V106" i="2"/>
  <c r="R106" i="2"/>
  <c r="N106" i="2"/>
  <c r="J106" i="2"/>
  <c r="I106" i="2"/>
  <c r="H106" i="2"/>
  <c r="G106" i="2"/>
  <c r="V105" i="2"/>
  <c r="R105" i="2"/>
  <c r="N105" i="2"/>
  <c r="J105" i="2"/>
  <c r="I105" i="2"/>
  <c r="H105" i="2"/>
  <c r="G105" i="2"/>
  <c r="V104" i="2"/>
  <c r="R104" i="2"/>
  <c r="N104" i="2"/>
  <c r="J104" i="2"/>
  <c r="I104" i="2"/>
  <c r="H104" i="2"/>
  <c r="G104" i="2"/>
  <c r="V103" i="2"/>
  <c r="R103" i="2"/>
  <c r="N103" i="2"/>
  <c r="J103" i="2"/>
  <c r="I103" i="2"/>
  <c r="H103" i="2"/>
  <c r="G103" i="2"/>
  <c r="V102" i="2"/>
  <c r="R102" i="2"/>
  <c r="N102" i="2"/>
  <c r="J102" i="2"/>
  <c r="I102" i="2"/>
  <c r="H102" i="2"/>
  <c r="G102" i="2"/>
  <c r="V101" i="2"/>
  <c r="R101" i="2"/>
  <c r="N101" i="2"/>
  <c r="J101" i="2"/>
  <c r="I101" i="2"/>
  <c r="H101" i="2"/>
  <c r="G101" i="2"/>
  <c r="V100" i="2"/>
  <c r="R100" i="2"/>
  <c r="N100" i="2"/>
  <c r="J100" i="2"/>
  <c r="I100" i="2"/>
  <c r="H100" i="2"/>
  <c r="G100" i="2"/>
  <c r="V99" i="2"/>
  <c r="R99" i="2"/>
  <c r="N99" i="2"/>
  <c r="J99" i="2"/>
  <c r="I99" i="2"/>
  <c r="H99" i="2"/>
  <c r="G99" i="2"/>
  <c r="V98" i="2"/>
  <c r="R98" i="2"/>
  <c r="N98" i="2"/>
  <c r="J98" i="2"/>
  <c r="I98" i="2"/>
  <c r="H98" i="2"/>
  <c r="G98" i="2"/>
  <c r="V97" i="2"/>
  <c r="R97" i="2"/>
  <c r="N97" i="2"/>
  <c r="J97" i="2"/>
  <c r="I97" i="2"/>
  <c r="H97" i="2"/>
  <c r="G97" i="2"/>
  <c r="V96" i="2"/>
  <c r="R96" i="2"/>
  <c r="N96" i="2"/>
  <c r="J96" i="2"/>
  <c r="I96" i="2"/>
  <c r="H96" i="2"/>
  <c r="G96" i="2"/>
  <c r="V95" i="2"/>
  <c r="R95" i="2"/>
  <c r="N95" i="2"/>
  <c r="J95" i="2"/>
  <c r="I95" i="2"/>
  <c r="H95" i="2"/>
  <c r="G95" i="2"/>
  <c r="V94" i="2"/>
  <c r="R94" i="2"/>
  <c r="N94" i="2"/>
  <c r="J94" i="2"/>
  <c r="I94" i="2"/>
  <c r="H94" i="2"/>
  <c r="G94" i="2"/>
  <c r="V93" i="2"/>
  <c r="R93" i="2"/>
  <c r="N93" i="2"/>
  <c r="J93" i="2"/>
  <c r="I93" i="2"/>
  <c r="H93" i="2"/>
  <c r="G93" i="2"/>
  <c r="V92" i="2"/>
  <c r="R92" i="2"/>
  <c r="N92" i="2"/>
  <c r="J92" i="2"/>
  <c r="I92" i="2"/>
  <c r="H92" i="2"/>
  <c r="G92" i="2"/>
  <c r="V91" i="2"/>
  <c r="R91" i="2"/>
  <c r="N91" i="2"/>
  <c r="J91" i="2"/>
  <c r="I91" i="2"/>
  <c r="H91" i="2"/>
  <c r="G91" i="2"/>
  <c r="V90" i="2"/>
  <c r="R90" i="2"/>
  <c r="N90" i="2"/>
  <c r="J90" i="2"/>
  <c r="I90" i="2"/>
  <c r="H90" i="2"/>
  <c r="G90" i="2"/>
  <c r="V89" i="2"/>
  <c r="R89" i="2"/>
  <c r="N89" i="2"/>
  <c r="J89" i="2"/>
  <c r="I89" i="2"/>
  <c r="H89" i="2"/>
  <c r="G89" i="2"/>
  <c r="V88" i="2"/>
  <c r="R88" i="2"/>
  <c r="N88" i="2"/>
  <c r="J88" i="2"/>
  <c r="I88" i="2"/>
  <c r="H88" i="2"/>
  <c r="G88" i="2"/>
  <c r="F88" i="2" s="1"/>
  <c r="V86" i="2"/>
  <c r="R86" i="2"/>
  <c r="N86" i="2"/>
  <c r="J86" i="2"/>
  <c r="I86" i="2"/>
  <c r="H86" i="2"/>
  <c r="G86" i="2"/>
  <c r="V85" i="2"/>
  <c r="R85" i="2"/>
  <c r="N85" i="2"/>
  <c r="J85" i="2"/>
  <c r="I85" i="2"/>
  <c r="H85" i="2"/>
  <c r="G85" i="2"/>
  <c r="V84" i="2"/>
  <c r="R84" i="2"/>
  <c r="N84" i="2"/>
  <c r="J84" i="2"/>
  <c r="I84" i="2"/>
  <c r="H84" i="2"/>
  <c r="G84" i="2"/>
  <c r="V83" i="2"/>
  <c r="R83" i="2"/>
  <c r="N83" i="2"/>
  <c r="J83" i="2"/>
  <c r="I83" i="2"/>
  <c r="H83" i="2"/>
  <c r="G83" i="2"/>
  <c r="V82" i="2"/>
  <c r="R82" i="2"/>
  <c r="N82" i="2"/>
  <c r="J82" i="2"/>
  <c r="I82" i="2"/>
  <c r="H82" i="2"/>
  <c r="G82" i="2"/>
  <c r="V81" i="2"/>
  <c r="R81" i="2"/>
  <c r="N81" i="2"/>
  <c r="J81" i="2"/>
  <c r="I81" i="2"/>
  <c r="H81" i="2"/>
  <c r="G81" i="2"/>
  <c r="V80" i="2"/>
  <c r="R80" i="2"/>
  <c r="N80" i="2"/>
  <c r="J80" i="2"/>
  <c r="I80" i="2"/>
  <c r="H80" i="2"/>
  <c r="G80" i="2"/>
  <c r="V79" i="2"/>
  <c r="R79" i="2"/>
  <c r="N79" i="2"/>
  <c r="J79" i="2"/>
  <c r="I79" i="2"/>
  <c r="H79" i="2"/>
  <c r="G79" i="2"/>
  <c r="V78" i="2"/>
  <c r="R78" i="2"/>
  <c r="N78" i="2"/>
  <c r="J78" i="2"/>
  <c r="I78" i="2"/>
  <c r="H78" i="2"/>
  <c r="G78" i="2"/>
  <c r="V77" i="2"/>
  <c r="R77" i="2"/>
  <c r="N77" i="2"/>
  <c r="J77" i="2"/>
  <c r="I77" i="2"/>
  <c r="H77" i="2"/>
  <c r="G77" i="2"/>
  <c r="V76" i="2"/>
  <c r="R76" i="2"/>
  <c r="N76" i="2"/>
  <c r="J76" i="2"/>
  <c r="I76" i="2"/>
  <c r="H76" i="2"/>
  <c r="G76" i="2"/>
  <c r="V75" i="2"/>
  <c r="R75" i="2"/>
  <c r="N75" i="2"/>
  <c r="J75" i="2"/>
  <c r="I75" i="2"/>
  <c r="H75" i="2"/>
  <c r="G75" i="2"/>
  <c r="V74" i="2"/>
  <c r="R74" i="2"/>
  <c r="N74" i="2"/>
  <c r="J74" i="2"/>
  <c r="I74" i="2"/>
  <c r="H74" i="2"/>
  <c r="G74" i="2"/>
  <c r="V73" i="2"/>
  <c r="R73" i="2"/>
  <c r="N73" i="2"/>
  <c r="J73" i="2"/>
  <c r="I73" i="2"/>
  <c r="H73" i="2"/>
  <c r="G73" i="2"/>
  <c r="V72" i="2"/>
  <c r="R72" i="2"/>
  <c r="N72" i="2"/>
  <c r="J72" i="2"/>
  <c r="I72" i="2"/>
  <c r="H72" i="2"/>
  <c r="G72" i="2"/>
  <c r="V71" i="2"/>
  <c r="R71" i="2"/>
  <c r="N71" i="2"/>
  <c r="J71" i="2"/>
  <c r="I71" i="2"/>
  <c r="H71" i="2"/>
  <c r="G71" i="2"/>
  <c r="V70" i="2"/>
  <c r="R70" i="2"/>
  <c r="N70" i="2"/>
  <c r="J70" i="2"/>
  <c r="I70" i="2"/>
  <c r="H70" i="2"/>
  <c r="G70" i="2"/>
  <c r="V69" i="2"/>
  <c r="R69" i="2"/>
  <c r="N69" i="2"/>
  <c r="J69" i="2"/>
  <c r="I69" i="2"/>
  <c r="H69" i="2"/>
  <c r="G69" i="2"/>
  <c r="V68" i="2"/>
  <c r="R68" i="2"/>
  <c r="N68" i="2"/>
  <c r="J68" i="2"/>
  <c r="I68" i="2"/>
  <c r="H68" i="2"/>
  <c r="F68" i="2" s="1"/>
  <c r="G68" i="2"/>
  <c r="V67" i="2"/>
  <c r="R67" i="2"/>
  <c r="N67" i="2"/>
  <c r="J67" i="2"/>
  <c r="I67" i="2"/>
  <c r="H67" i="2"/>
  <c r="G67" i="2"/>
  <c r="V66" i="2"/>
  <c r="R66" i="2"/>
  <c r="N66" i="2"/>
  <c r="J66" i="2"/>
  <c r="I66" i="2"/>
  <c r="H66" i="2"/>
  <c r="G66" i="2"/>
  <c r="V65" i="2"/>
  <c r="R65" i="2"/>
  <c r="N65" i="2"/>
  <c r="J65" i="2"/>
  <c r="I65" i="2"/>
  <c r="H65" i="2"/>
  <c r="G65" i="2"/>
  <c r="V64" i="2"/>
  <c r="R64" i="2"/>
  <c r="N64" i="2"/>
  <c r="J64" i="2"/>
  <c r="I64" i="2"/>
  <c r="H64" i="2"/>
  <c r="G64" i="2"/>
  <c r="V63" i="2"/>
  <c r="R63" i="2"/>
  <c r="N63" i="2"/>
  <c r="J63" i="2"/>
  <c r="I63" i="2"/>
  <c r="H63" i="2"/>
  <c r="G63" i="2"/>
  <c r="V62" i="2"/>
  <c r="R62" i="2"/>
  <c r="N62" i="2"/>
  <c r="J62" i="2"/>
  <c r="I62" i="2"/>
  <c r="H62" i="2"/>
  <c r="G62" i="2"/>
  <c r="V61" i="2"/>
  <c r="R61" i="2"/>
  <c r="N61" i="2"/>
  <c r="J61" i="2"/>
  <c r="I61" i="2"/>
  <c r="H61" i="2"/>
  <c r="G61" i="2"/>
  <c r="V60" i="2"/>
  <c r="R60" i="2"/>
  <c r="N60" i="2"/>
  <c r="J60" i="2"/>
  <c r="I60" i="2"/>
  <c r="H60" i="2"/>
  <c r="G60" i="2"/>
  <c r="V59" i="2"/>
  <c r="R59" i="2"/>
  <c r="N59" i="2"/>
  <c r="J59" i="2"/>
  <c r="I59" i="2"/>
  <c r="H59" i="2"/>
  <c r="G59" i="2"/>
  <c r="V58" i="2"/>
  <c r="R58" i="2"/>
  <c r="N58" i="2"/>
  <c r="J58" i="2"/>
  <c r="I58" i="2"/>
  <c r="H58" i="2"/>
  <c r="G58" i="2"/>
  <c r="V57" i="2"/>
  <c r="R57" i="2"/>
  <c r="N57" i="2"/>
  <c r="J57" i="2"/>
  <c r="I57" i="2"/>
  <c r="H57" i="2"/>
  <c r="G57" i="2"/>
  <c r="V56" i="2"/>
  <c r="R56" i="2"/>
  <c r="N56" i="2"/>
  <c r="J56" i="2"/>
  <c r="I56" i="2"/>
  <c r="H56" i="2"/>
  <c r="G56" i="2"/>
  <c r="V55" i="2"/>
  <c r="R55" i="2"/>
  <c r="N55" i="2"/>
  <c r="J55" i="2"/>
  <c r="I55" i="2"/>
  <c r="H55" i="2"/>
  <c r="G55" i="2"/>
  <c r="V54" i="2"/>
  <c r="R54" i="2"/>
  <c r="N54" i="2"/>
  <c r="J54" i="2"/>
  <c r="I54" i="2"/>
  <c r="H54" i="2"/>
  <c r="G54" i="2"/>
  <c r="V53" i="2"/>
  <c r="R53" i="2"/>
  <c r="N53" i="2"/>
  <c r="J53" i="2"/>
  <c r="I53" i="2"/>
  <c r="H53" i="2"/>
  <c r="G53" i="2"/>
  <c r="V52" i="2"/>
  <c r="R52" i="2"/>
  <c r="N52" i="2"/>
  <c r="J52" i="2"/>
  <c r="I52" i="2"/>
  <c r="H52" i="2"/>
  <c r="G52" i="2"/>
  <c r="V51" i="2"/>
  <c r="R51" i="2"/>
  <c r="N51" i="2"/>
  <c r="J51" i="2"/>
  <c r="I51" i="2"/>
  <c r="H51" i="2"/>
  <c r="G51" i="2"/>
  <c r="V50" i="2"/>
  <c r="R50" i="2"/>
  <c r="N50" i="2"/>
  <c r="J50" i="2"/>
  <c r="I50" i="2"/>
  <c r="H50" i="2"/>
  <c r="G50" i="2"/>
  <c r="V49" i="2"/>
  <c r="R49" i="2"/>
  <c r="N49" i="2"/>
  <c r="J49" i="2"/>
  <c r="I49" i="2"/>
  <c r="H49" i="2"/>
  <c r="G49" i="2"/>
  <c r="V48" i="2"/>
  <c r="R48" i="2"/>
  <c r="N48" i="2"/>
  <c r="J48" i="2"/>
  <c r="I48" i="2"/>
  <c r="H48" i="2"/>
  <c r="G48" i="2"/>
  <c r="V47" i="2"/>
  <c r="R47" i="2"/>
  <c r="N47" i="2"/>
  <c r="J47" i="2"/>
  <c r="I47" i="2"/>
  <c r="H47" i="2"/>
  <c r="G47" i="2"/>
  <c r="V46" i="2"/>
  <c r="R46" i="2"/>
  <c r="N46" i="2"/>
  <c r="J46" i="2"/>
  <c r="I46" i="2"/>
  <c r="H46" i="2"/>
  <c r="G46" i="2"/>
  <c r="V45" i="2"/>
  <c r="R45" i="2"/>
  <c r="N45" i="2"/>
  <c r="J45" i="2"/>
  <c r="I45" i="2"/>
  <c r="H45" i="2"/>
  <c r="G45" i="2"/>
  <c r="V44" i="2"/>
  <c r="R44" i="2"/>
  <c r="N44" i="2"/>
  <c r="J44" i="2"/>
  <c r="I44" i="2"/>
  <c r="H44" i="2"/>
  <c r="G44" i="2"/>
  <c r="V43" i="2"/>
  <c r="R43" i="2"/>
  <c r="N43" i="2"/>
  <c r="J43" i="2"/>
  <c r="I43" i="2"/>
  <c r="H43" i="2"/>
  <c r="G43" i="2"/>
  <c r="V42" i="2"/>
  <c r="R42" i="2"/>
  <c r="N42" i="2"/>
  <c r="J42" i="2"/>
  <c r="I42" i="2"/>
  <c r="H42" i="2"/>
  <c r="G42" i="2"/>
  <c r="V41" i="2"/>
  <c r="R41" i="2"/>
  <c r="N41" i="2"/>
  <c r="J41" i="2"/>
  <c r="I41" i="2"/>
  <c r="H41" i="2"/>
  <c r="G41" i="2"/>
  <c r="V40" i="2"/>
  <c r="R40" i="2"/>
  <c r="N40" i="2"/>
  <c r="J40" i="2"/>
  <c r="I40" i="2"/>
  <c r="H40" i="2"/>
  <c r="G40" i="2"/>
  <c r="V39" i="2"/>
  <c r="R39" i="2"/>
  <c r="N39" i="2"/>
  <c r="J39" i="2"/>
  <c r="I39" i="2"/>
  <c r="H39" i="2"/>
  <c r="G39" i="2"/>
  <c r="F39" i="2" s="1"/>
  <c r="V38" i="2"/>
  <c r="R38" i="2"/>
  <c r="N38" i="2"/>
  <c r="J38" i="2"/>
  <c r="I38" i="2"/>
  <c r="H38" i="2"/>
  <c r="G38" i="2"/>
  <c r="V37" i="2"/>
  <c r="R37" i="2"/>
  <c r="N37" i="2"/>
  <c r="J37" i="2"/>
  <c r="I37" i="2"/>
  <c r="H37" i="2"/>
  <c r="G37" i="2"/>
  <c r="V36" i="2"/>
  <c r="R36" i="2"/>
  <c r="N36" i="2"/>
  <c r="J36" i="2"/>
  <c r="I36" i="2"/>
  <c r="H36" i="2"/>
  <c r="G36" i="2"/>
  <c r="V35" i="2"/>
  <c r="R35" i="2"/>
  <c r="N35" i="2"/>
  <c r="J35" i="2"/>
  <c r="I35" i="2"/>
  <c r="H35" i="2"/>
  <c r="G35" i="2"/>
  <c r="V34" i="2"/>
  <c r="R34" i="2"/>
  <c r="N34" i="2"/>
  <c r="J34" i="2"/>
  <c r="I34" i="2"/>
  <c r="H34" i="2"/>
  <c r="G34" i="2"/>
  <c r="V33" i="2"/>
  <c r="R33" i="2"/>
  <c r="N33" i="2"/>
  <c r="J33" i="2"/>
  <c r="I33" i="2"/>
  <c r="H33" i="2"/>
  <c r="G33" i="2"/>
  <c r="V32" i="2"/>
  <c r="R32" i="2"/>
  <c r="N32" i="2"/>
  <c r="J32" i="2"/>
  <c r="I32" i="2"/>
  <c r="H32" i="2"/>
  <c r="G32" i="2"/>
  <c r="V31" i="2"/>
  <c r="R31" i="2"/>
  <c r="N31" i="2"/>
  <c r="J31" i="2"/>
  <c r="I31" i="2"/>
  <c r="H31" i="2"/>
  <c r="G31" i="2"/>
  <c r="V30" i="2"/>
  <c r="R30" i="2"/>
  <c r="N30" i="2"/>
  <c r="J30" i="2"/>
  <c r="I30" i="2"/>
  <c r="H30" i="2"/>
  <c r="G30" i="2"/>
  <c r="V29" i="2"/>
  <c r="R29" i="2"/>
  <c r="N29" i="2"/>
  <c r="J29" i="2"/>
  <c r="I29" i="2"/>
  <c r="H29" i="2"/>
  <c r="G29" i="2"/>
  <c r="V28" i="2"/>
  <c r="R28" i="2"/>
  <c r="N28" i="2"/>
  <c r="J28" i="2"/>
  <c r="I28" i="2"/>
  <c r="H28" i="2"/>
  <c r="G28" i="2"/>
  <c r="V27" i="2"/>
  <c r="R27" i="2"/>
  <c r="N27" i="2"/>
  <c r="J27" i="2"/>
  <c r="I27" i="2"/>
  <c r="H27" i="2"/>
  <c r="G27" i="2"/>
  <c r="V26" i="2"/>
  <c r="R26" i="2"/>
  <c r="N26" i="2"/>
  <c r="J26" i="2"/>
  <c r="I26" i="2"/>
  <c r="H26" i="2"/>
  <c r="G26" i="2"/>
  <c r="V25" i="2"/>
  <c r="R25" i="2"/>
  <c r="N25" i="2"/>
  <c r="J25" i="2"/>
  <c r="I25" i="2"/>
  <c r="H25" i="2"/>
  <c r="G25" i="2"/>
  <c r="V24" i="2"/>
  <c r="R24" i="2"/>
  <c r="N24" i="2"/>
  <c r="J24" i="2"/>
  <c r="I24" i="2"/>
  <c r="H24" i="2"/>
  <c r="G24" i="2"/>
  <c r="V23" i="2"/>
  <c r="R23" i="2"/>
  <c r="N23" i="2"/>
  <c r="J23" i="2"/>
  <c r="I23" i="2"/>
  <c r="H23" i="2"/>
  <c r="G23" i="2"/>
  <c r="V22" i="2"/>
  <c r="R22" i="2"/>
  <c r="N22" i="2"/>
  <c r="J22" i="2"/>
  <c r="I22" i="2"/>
  <c r="H22" i="2"/>
  <c r="G22" i="2"/>
  <c r="F22" i="2" s="1"/>
  <c r="V21" i="2"/>
  <c r="R21" i="2"/>
  <c r="N21" i="2"/>
  <c r="J21" i="2"/>
  <c r="I21" i="2"/>
  <c r="H21" i="2"/>
  <c r="G21" i="2"/>
  <c r="V20" i="2"/>
  <c r="R20" i="2"/>
  <c r="N20" i="2"/>
  <c r="J20" i="2"/>
  <c r="I20" i="2"/>
  <c r="H20" i="2"/>
  <c r="F20" i="2" s="1"/>
  <c r="G20" i="2"/>
  <c r="V19" i="2"/>
  <c r="R19" i="2"/>
  <c r="N19" i="2"/>
  <c r="J19" i="2"/>
  <c r="I19" i="2"/>
  <c r="H19" i="2"/>
  <c r="G19" i="2"/>
  <c r="V18" i="2"/>
  <c r="R18" i="2"/>
  <c r="N18" i="2"/>
  <c r="J18" i="2"/>
  <c r="I18" i="2"/>
  <c r="H18" i="2"/>
  <c r="G18" i="2"/>
  <c r="V17" i="2"/>
  <c r="R17" i="2"/>
  <c r="N17" i="2"/>
  <c r="J17" i="2"/>
  <c r="I17" i="2"/>
  <c r="H17" i="2"/>
  <c r="G17" i="2"/>
  <c r="V16" i="2"/>
  <c r="R16" i="2"/>
  <c r="N16" i="2"/>
  <c r="J16" i="2"/>
  <c r="I16" i="2"/>
  <c r="H16" i="2"/>
  <c r="G16" i="2"/>
  <c r="V15" i="2"/>
  <c r="R15" i="2"/>
  <c r="N15" i="2"/>
  <c r="J15" i="2"/>
  <c r="I15" i="2"/>
  <c r="H15" i="2"/>
  <c r="G15" i="2"/>
  <c r="V14" i="2"/>
  <c r="R14" i="2"/>
  <c r="N14" i="2"/>
  <c r="J14" i="2"/>
  <c r="I14" i="2"/>
  <c r="H14" i="2"/>
  <c r="G14" i="2"/>
  <c r="V13" i="2"/>
  <c r="R13" i="2"/>
  <c r="N13" i="2"/>
  <c r="J13" i="2"/>
  <c r="I13" i="2"/>
  <c r="H13" i="2"/>
  <c r="G13" i="2"/>
  <c r="V12" i="2"/>
  <c r="R12" i="2"/>
  <c r="N12" i="2"/>
  <c r="J12" i="2"/>
  <c r="I12" i="2"/>
  <c r="H12" i="2"/>
  <c r="G12" i="2"/>
  <c r="V11" i="2"/>
  <c r="R11" i="2"/>
  <c r="N11" i="2"/>
  <c r="J11" i="2"/>
  <c r="I11" i="2"/>
  <c r="H11" i="2"/>
  <c r="G11" i="2"/>
  <c r="V10" i="2"/>
  <c r="R10" i="2"/>
  <c r="N10" i="2"/>
  <c r="J10" i="2"/>
  <c r="I10" i="2"/>
  <c r="H10" i="2"/>
  <c r="G10" i="2"/>
  <c r="V9" i="2"/>
  <c r="R9" i="2"/>
  <c r="N9" i="2"/>
  <c r="J9" i="2"/>
  <c r="I9" i="2"/>
  <c r="H9" i="2"/>
  <c r="G9" i="2"/>
  <c r="V8" i="2"/>
  <c r="R8" i="2"/>
  <c r="N8" i="2"/>
  <c r="J8" i="2"/>
  <c r="I8" i="2"/>
  <c r="H8" i="2"/>
  <c r="G8" i="2"/>
  <c r="V7" i="2"/>
  <c r="R7" i="2"/>
  <c r="N7" i="2"/>
  <c r="J7" i="2"/>
  <c r="I7" i="2"/>
  <c r="H7" i="2"/>
  <c r="G7" i="2"/>
  <c r="V16" i="1"/>
  <c r="R16" i="1"/>
  <c r="N16" i="1"/>
  <c r="J16" i="1"/>
  <c r="I16" i="1"/>
  <c r="H16" i="1"/>
  <c r="G16" i="1"/>
  <c r="V47" i="1"/>
  <c r="R47" i="1"/>
  <c r="N47" i="1"/>
  <c r="J47" i="1"/>
  <c r="I47" i="1"/>
  <c r="H47" i="1"/>
  <c r="G47" i="1"/>
  <c r="V56" i="1"/>
  <c r="R56" i="1"/>
  <c r="N56" i="1"/>
  <c r="J56" i="1"/>
  <c r="I56" i="1"/>
  <c r="H56" i="1"/>
  <c r="G56" i="1"/>
  <c r="V55" i="1"/>
  <c r="R55" i="1"/>
  <c r="N55" i="1"/>
  <c r="J55" i="1"/>
  <c r="I55" i="1"/>
  <c r="H55" i="1"/>
  <c r="G55" i="1"/>
  <c r="V85" i="1"/>
  <c r="R85" i="1"/>
  <c r="N85" i="1"/>
  <c r="J85" i="1"/>
  <c r="I85" i="1"/>
  <c r="H85" i="1"/>
  <c r="G85" i="1"/>
  <c r="V84" i="1"/>
  <c r="R84" i="1"/>
  <c r="N84" i="1"/>
  <c r="J84" i="1"/>
  <c r="I84" i="1"/>
  <c r="H84" i="1"/>
  <c r="G84" i="1"/>
  <c r="V83" i="1"/>
  <c r="R83" i="1"/>
  <c r="N83" i="1"/>
  <c r="J83" i="1"/>
  <c r="I83" i="1"/>
  <c r="H83" i="1"/>
  <c r="G83" i="1"/>
  <c r="V68" i="1"/>
  <c r="R68" i="1"/>
  <c r="N68" i="1"/>
  <c r="J68" i="1"/>
  <c r="I68" i="1"/>
  <c r="H68" i="1"/>
  <c r="G68" i="1"/>
  <c r="V14" i="1"/>
  <c r="R14" i="1"/>
  <c r="N14" i="1"/>
  <c r="J14" i="1"/>
  <c r="I14" i="1"/>
  <c r="H14" i="1"/>
  <c r="G14" i="1"/>
  <c r="V50" i="1"/>
  <c r="R50" i="1"/>
  <c r="N50" i="1"/>
  <c r="J50" i="1"/>
  <c r="I50" i="1"/>
  <c r="H50" i="1"/>
  <c r="G50" i="1"/>
  <c r="V13" i="1"/>
  <c r="R13" i="1"/>
  <c r="N13" i="1"/>
  <c r="J13" i="1"/>
  <c r="I13" i="1"/>
  <c r="H13" i="1"/>
  <c r="G13" i="1"/>
  <c r="V10" i="1"/>
  <c r="R10" i="1"/>
  <c r="N10" i="1"/>
  <c r="J10" i="1"/>
  <c r="I10" i="1"/>
  <c r="H10" i="1"/>
  <c r="G10" i="1"/>
  <c r="V35" i="1"/>
  <c r="R35" i="1"/>
  <c r="N35" i="1"/>
  <c r="J35" i="1"/>
  <c r="I35" i="1"/>
  <c r="H35" i="1"/>
  <c r="G35" i="1"/>
  <c r="V82" i="1"/>
  <c r="R82" i="1"/>
  <c r="N82" i="1"/>
  <c r="J82" i="1"/>
  <c r="I82" i="1"/>
  <c r="H82" i="1"/>
  <c r="G82" i="1"/>
  <c r="V81" i="1"/>
  <c r="R81" i="1"/>
  <c r="N81" i="1"/>
  <c r="J81" i="1"/>
  <c r="I81" i="1"/>
  <c r="H81" i="1"/>
  <c r="G81" i="1"/>
  <c r="V80" i="1"/>
  <c r="R80" i="1"/>
  <c r="N80" i="1"/>
  <c r="J80" i="1"/>
  <c r="I80" i="1"/>
  <c r="H80" i="1"/>
  <c r="G80" i="1"/>
  <c r="V96" i="1"/>
  <c r="R96" i="1"/>
  <c r="N96" i="1"/>
  <c r="J96" i="1"/>
  <c r="I96" i="1"/>
  <c r="H96" i="1"/>
  <c r="G96" i="1"/>
  <c r="V106" i="1"/>
  <c r="R106" i="1"/>
  <c r="N106" i="1"/>
  <c r="J106" i="1"/>
  <c r="I106" i="1"/>
  <c r="H106" i="1"/>
  <c r="G106" i="1"/>
  <c r="V95" i="1"/>
  <c r="R95" i="1"/>
  <c r="N95" i="1"/>
  <c r="J95" i="1"/>
  <c r="I95" i="1"/>
  <c r="H95" i="1"/>
  <c r="G95" i="1"/>
  <c r="V67" i="1"/>
  <c r="R67" i="1"/>
  <c r="N67" i="1"/>
  <c r="J67" i="1"/>
  <c r="I67" i="1"/>
  <c r="H67" i="1"/>
  <c r="G67" i="1"/>
  <c r="V66" i="1"/>
  <c r="R66" i="1"/>
  <c r="N66" i="1"/>
  <c r="J66" i="1"/>
  <c r="I66" i="1"/>
  <c r="H66" i="1"/>
  <c r="G66" i="1"/>
  <c r="V12" i="1"/>
  <c r="R12" i="1"/>
  <c r="N12" i="1"/>
  <c r="J12" i="1"/>
  <c r="I12" i="1"/>
  <c r="H12" i="1"/>
  <c r="G12" i="1"/>
  <c r="V105" i="1"/>
  <c r="R105" i="1"/>
  <c r="N105" i="1"/>
  <c r="J105" i="1"/>
  <c r="I105" i="1"/>
  <c r="H105" i="1"/>
  <c r="G105" i="1"/>
  <c r="V94" i="1"/>
  <c r="R94" i="1"/>
  <c r="N94" i="1"/>
  <c r="J94" i="1"/>
  <c r="I94" i="1"/>
  <c r="H94" i="1"/>
  <c r="G94" i="1"/>
  <c r="V79" i="1"/>
  <c r="R79" i="1"/>
  <c r="N79" i="1"/>
  <c r="J79" i="1"/>
  <c r="I79" i="1"/>
  <c r="H79" i="1"/>
  <c r="G79" i="1"/>
  <c r="V46" i="1"/>
  <c r="R46" i="1"/>
  <c r="N46" i="1"/>
  <c r="J46" i="1"/>
  <c r="I46" i="1"/>
  <c r="H46" i="1"/>
  <c r="G46" i="1"/>
  <c r="V93" i="1"/>
  <c r="R93" i="1"/>
  <c r="N93" i="1"/>
  <c r="J93" i="1"/>
  <c r="I93" i="1"/>
  <c r="H93" i="1"/>
  <c r="G93" i="1"/>
  <c r="V9" i="1"/>
  <c r="R9" i="1"/>
  <c r="N9" i="1"/>
  <c r="J9" i="1"/>
  <c r="I9" i="1"/>
  <c r="H9" i="1"/>
  <c r="G9" i="1"/>
  <c r="V8" i="1"/>
  <c r="R8" i="1"/>
  <c r="N8" i="1"/>
  <c r="J8" i="1"/>
  <c r="I8" i="1"/>
  <c r="H8" i="1"/>
  <c r="G8" i="1"/>
  <c r="V65" i="1"/>
  <c r="R65" i="1"/>
  <c r="N65" i="1"/>
  <c r="J65" i="1"/>
  <c r="I65" i="1"/>
  <c r="H65" i="1"/>
  <c r="G65" i="1"/>
  <c r="V34" i="1"/>
  <c r="R34" i="1"/>
  <c r="N34" i="1"/>
  <c r="J34" i="1"/>
  <c r="I34" i="1"/>
  <c r="H34" i="1"/>
  <c r="G34" i="1"/>
  <c r="V11" i="1"/>
  <c r="R11" i="1"/>
  <c r="N11" i="1"/>
  <c r="J11" i="1"/>
  <c r="I11" i="1"/>
  <c r="H11" i="1"/>
  <c r="G11" i="1"/>
  <c r="V104" i="1"/>
  <c r="R104" i="1"/>
  <c r="N104" i="1"/>
  <c r="J104" i="1"/>
  <c r="I104" i="1"/>
  <c r="H104" i="1"/>
  <c r="G104" i="1"/>
  <c r="V33" i="1"/>
  <c r="R33" i="1"/>
  <c r="N33" i="1"/>
  <c r="J33" i="1"/>
  <c r="I33" i="1"/>
  <c r="H33" i="1"/>
  <c r="G33" i="1"/>
  <c r="V32" i="1"/>
  <c r="R32" i="1"/>
  <c r="N32" i="1"/>
  <c r="J32" i="1"/>
  <c r="I32" i="1"/>
  <c r="H32" i="1"/>
  <c r="G32" i="1"/>
  <c r="V103" i="1"/>
  <c r="R103" i="1"/>
  <c r="N103" i="1"/>
  <c r="J103" i="1"/>
  <c r="I103" i="1"/>
  <c r="H103" i="1"/>
  <c r="G103" i="1"/>
  <c r="V102" i="1"/>
  <c r="R102" i="1"/>
  <c r="N102" i="1"/>
  <c r="J102" i="1"/>
  <c r="I102" i="1"/>
  <c r="H102" i="1"/>
  <c r="G102" i="1"/>
  <c r="V31" i="1"/>
  <c r="R31" i="1"/>
  <c r="N31" i="1"/>
  <c r="J31" i="1"/>
  <c r="I31" i="1"/>
  <c r="H31" i="1"/>
  <c r="G31" i="1"/>
  <c r="V64" i="1"/>
  <c r="R64" i="1"/>
  <c r="N64" i="1"/>
  <c r="J64" i="1"/>
  <c r="I64" i="1"/>
  <c r="H64" i="1"/>
  <c r="G64" i="1"/>
  <c r="V63" i="1"/>
  <c r="R63" i="1"/>
  <c r="N63" i="1"/>
  <c r="J63" i="1"/>
  <c r="I63" i="1"/>
  <c r="H63" i="1"/>
  <c r="G63" i="1"/>
  <c r="V78" i="1"/>
  <c r="R78" i="1"/>
  <c r="N78" i="1"/>
  <c r="J78" i="1"/>
  <c r="I78" i="1"/>
  <c r="H78" i="1"/>
  <c r="G78" i="1"/>
  <c r="V54" i="1"/>
  <c r="R54" i="1"/>
  <c r="N54" i="1"/>
  <c r="J54" i="1"/>
  <c r="I54" i="1"/>
  <c r="H54" i="1"/>
  <c r="G54" i="1"/>
  <c r="V77" i="1"/>
  <c r="R77" i="1"/>
  <c r="N77" i="1"/>
  <c r="J77" i="1"/>
  <c r="I77" i="1"/>
  <c r="H77" i="1"/>
  <c r="G77" i="1"/>
  <c r="V45" i="1"/>
  <c r="R45" i="1"/>
  <c r="N45" i="1"/>
  <c r="J45" i="1"/>
  <c r="I45" i="1"/>
  <c r="H45" i="1"/>
  <c r="G45" i="1"/>
  <c r="V62" i="1"/>
  <c r="R62" i="1"/>
  <c r="N62" i="1"/>
  <c r="J62" i="1"/>
  <c r="I62" i="1"/>
  <c r="H62" i="1"/>
  <c r="G62" i="1"/>
  <c r="R7" i="1"/>
  <c r="N7" i="1"/>
  <c r="J7" i="1"/>
  <c r="I7" i="1"/>
  <c r="H7" i="1"/>
  <c r="G7" i="1"/>
  <c r="V61" i="1"/>
  <c r="R61" i="1"/>
  <c r="N61" i="1"/>
  <c r="J61" i="1"/>
  <c r="I61" i="1"/>
  <c r="H61" i="1"/>
  <c r="G61" i="1"/>
  <c r="V76" i="1"/>
  <c r="R76" i="1"/>
  <c r="N76" i="1"/>
  <c r="J76" i="1"/>
  <c r="I76" i="1"/>
  <c r="H76" i="1"/>
  <c r="G76" i="1"/>
  <c r="V44" i="1"/>
  <c r="R44" i="1"/>
  <c r="N44" i="1"/>
  <c r="J44" i="1"/>
  <c r="I44" i="1"/>
  <c r="H44" i="1"/>
  <c r="G44" i="1"/>
  <c r="V101" i="1"/>
  <c r="R101" i="1"/>
  <c r="N101" i="1"/>
  <c r="J101" i="1"/>
  <c r="I101" i="1"/>
  <c r="H101" i="1"/>
  <c r="G101" i="1"/>
  <c r="V100" i="1"/>
  <c r="R100" i="1"/>
  <c r="N100" i="1"/>
  <c r="J100" i="1"/>
  <c r="I100" i="1"/>
  <c r="H100" i="1"/>
  <c r="G100" i="1"/>
  <c r="V99" i="1"/>
  <c r="R99" i="1"/>
  <c r="N99" i="1"/>
  <c r="J99" i="1"/>
  <c r="I99" i="1"/>
  <c r="H99" i="1"/>
  <c r="G99" i="1"/>
  <c r="V43" i="1"/>
  <c r="R43" i="1"/>
  <c r="N43" i="1"/>
  <c r="J43" i="1"/>
  <c r="I43" i="1"/>
  <c r="H43" i="1"/>
  <c r="G43" i="1"/>
  <c r="V6" i="1"/>
  <c r="R6" i="1"/>
  <c r="N6" i="1"/>
  <c r="J6" i="1"/>
  <c r="I6" i="1"/>
  <c r="G6" i="1"/>
  <c r="G5" i="1" s="1"/>
  <c r="V60" i="1"/>
  <c r="R60" i="1"/>
  <c r="J60" i="1"/>
  <c r="I60" i="1"/>
  <c r="H60" i="1"/>
  <c r="G60" i="1"/>
  <c r="J5" i="1" l="1"/>
  <c r="N5" i="1"/>
  <c r="R5" i="1"/>
  <c r="F7" i="2"/>
  <c r="F12" i="2"/>
  <c r="F36" i="2"/>
  <c r="F55" i="2"/>
  <c r="E55" i="2" s="1"/>
  <c r="V5" i="1"/>
  <c r="F38" i="2"/>
  <c r="E38" i="2" s="1"/>
  <c r="H5" i="1"/>
  <c r="F23" i="2"/>
  <c r="E23" i="2" s="1"/>
  <c r="F69" i="2"/>
  <c r="E69" i="2" s="1"/>
  <c r="I5" i="1"/>
  <c r="F93" i="2"/>
  <c r="E93" i="2" s="1"/>
  <c r="F105" i="2"/>
  <c r="E105" i="2" s="1"/>
  <c r="J112" i="1"/>
  <c r="F31" i="1"/>
  <c r="F34" i="1"/>
  <c r="E34" i="1" s="1"/>
  <c r="F81" i="1"/>
  <c r="F14" i="1"/>
  <c r="E14" i="1" s="1"/>
  <c r="F47" i="1"/>
  <c r="E47" i="1" s="1"/>
  <c r="F85" i="1"/>
  <c r="V87" i="2"/>
  <c r="F79" i="1"/>
  <c r="F24" i="2"/>
  <c r="E24" i="2" s="1"/>
  <c r="F56" i="2"/>
  <c r="F32" i="2"/>
  <c r="E32" i="2" s="1"/>
  <c r="H87" i="2"/>
  <c r="E88" i="2"/>
  <c r="F95" i="1"/>
  <c r="F10" i="1"/>
  <c r="F13" i="1"/>
  <c r="T5" i="2"/>
  <c r="F28" i="2"/>
  <c r="E28" i="2" s="1"/>
  <c r="F60" i="2"/>
  <c r="E60" i="2" s="1"/>
  <c r="F76" i="2"/>
  <c r="E76" i="2" s="1"/>
  <c r="J87" i="2"/>
  <c r="F94" i="2"/>
  <c r="E94" i="2" s="1"/>
  <c r="I87" i="2"/>
  <c r="S5" i="2"/>
  <c r="E12" i="2"/>
  <c r="E20" i="2"/>
  <c r="F21" i="2"/>
  <c r="E21" i="2" s="1"/>
  <c r="F27" i="2"/>
  <c r="E27" i="2" s="1"/>
  <c r="E36" i="2"/>
  <c r="E68" i="2"/>
  <c r="F75" i="2"/>
  <c r="E75" i="2" s="1"/>
  <c r="N87" i="2"/>
  <c r="Q5" i="2"/>
  <c r="F44" i="2"/>
  <c r="E44" i="2" s="1"/>
  <c r="F50" i="2"/>
  <c r="E50" i="2" s="1"/>
  <c r="F66" i="2"/>
  <c r="E66" i="2" s="1"/>
  <c r="F82" i="2"/>
  <c r="E82" i="2" s="1"/>
  <c r="R87" i="2"/>
  <c r="F101" i="2"/>
  <c r="E101" i="2" s="1"/>
  <c r="P5" i="2"/>
  <c r="F100" i="1"/>
  <c r="F76" i="1"/>
  <c r="F11" i="1"/>
  <c r="F9" i="1"/>
  <c r="E9" i="1" s="1"/>
  <c r="F94" i="1"/>
  <c r="E94" i="1" s="1"/>
  <c r="F67" i="1"/>
  <c r="F80" i="1"/>
  <c r="F55" i="1"/>
  <c r="F44" i="1"/>
  <c r="F7" i="1"/>
  <c r="E7" i="1" s="1"/>
  <c r="F54" i="1"/>
  <c r="F32" i="1"/>
  <c r="E32" i="1" s="1"/>
  <c r="F106" i="1"/>
  <c r="E106" i="1" s="1"/>
  <c r="F50" i="1"/>
  <c r="F84" i="1"/>
  <c r="F56" i="1"/>
  <c r="F16" i="1"/>
  <c r="F62" i="1"/>
  <c r="F93" i="1"/>
  <c r="E93" i="1" s="1"/>
  <c r="F68" i="1"/>
  <c r="F40" i="2"/>
  <c r="E40" i="2" s="1"/>
  <c r="F84" i="2"/>
  <c r="E84" i="2" s="1"/>
  <c r="F85" i="2"/>
  <c r="E85" i="2" s="1"/>
  <c r="F92" i="2"/>
  <c r="E92" i="2" s="1"/>
  <c r="F66" i="1"/>
  <c r="F16" i="2"/>
  <c r="E16" i="2" s="1"/>
  <c r="E22" i="2"/>
  <c r="E39" i="2"/>
  <c r="E56" i="2"/>
  <c r="G87" i="2"/>
  <c r="F101" i="1"/>
  <c r="F63" i="1"/>
  <c r="F12" i="1"/>
  <c r="F72" i="2"/>
  <c r="E72" i="2" s="1"/>
  <c r="F99" i="2"/>
  <c r="E99" i="2" s="1"/>
  <c r="F99" i="1"/>
  <c r="F35" i="1"/>
  <c r="F11" i="2"/>
  <c r="E11" i="2" s="1"/>
  <c r="F48" i="2"/>
  <c r="E48" i="2" s="1"/>
  <c r="F54" i="2"/>
  <c r="E54" i="2" s="1"/>
  <c r="F71" i="2"/>
  <c r="E71" i="2" s="1"/>
  <c r="F89" i="2"/>
  <c r="E89" i="2" s="1"/>
  <c r="F98" i="2"/>
  <c r="E98" i="2" s="1"/>
  <c r="F64" i="2"/>
  <c r="E64" i="2" s="1"/>
  <c r="F60" i="1"/>
  <c r="F6" i="1"/>
  <c r="F43" i="1"/>
  <c r="F45" i="1"/>
  <c r="F78" i="1"/>
  <c r="F105" i="1"/>
  <c r="F83" i="1"/>
  <c r="V6" i="2"/>
  <c r="F18" i="2"/>
  <c r="E18" i="2" s="1"/>
  <c r="F37" i="2"/>
  <c r="E37" i="2" s="1"/>
  <c r="F43" i="2"/>
  <c r="E43" i="2" s="1"/>
  <c r="F80" i="2"/>
  <c r="E80" i="2" s="1"/>
  <c r="F86" i="2"/>
  <c r="E86" i="2" s="1"/>
  <c r="F104" i="2"/>
  <c r="E104" i="2" s="1"/>
  <c r="F33" i="1"/>
  <c r="E33" i="1" s="1"/>
  <c r="F96" i="1"/>
  <c r="E96" i="1" s="1"/>
  <c r="F8" i="2"/>
  <c r="E8" i="2" s="1"/>
  <c r="I6" i="2"/>
  <c r="I5" i="2" s="1"/>
  <c r="F52" i="2"/>
  <c r="E52" i="2" s="1"/>
  <c r="F53" i="2"/>
  <c r="E53" i="2" s="1"/>
  <c r="F59" i="2"/>
  <c r="E59" i="2" s="1"/>
  <c r="F97" i="2"/>
  <c r="E97" i="2" s="1"/>
  <c r="F103" i="2"/>
  <c r="E103" i="2" s="1"/>
  <c r="F82" i="1"/>
  <c r="F25" i="2"/>
  <c r="E25" i="2" s="1"/>
  <c r="H6" i="2"/>
  <c r="H5" i="2" s="1"/>
  <c r="F13" i="2"/>
  <c r="E13" i="2" s="1"/>
  <c r="F15" i="2"/>
  <c r="E15" i="2" s="1"/>
  <c r="F26" i="2"/>
  <c r="E26" i="2" s="1"/>
  <c r="F29" i="2"/>
  <c r="E29" i="2" s="1"/>
  <c r="F31" i="2"/>
  <c r="E31" i="2" s="1"/>
  <c r="F42" i="2"/>
  <c r="E42" i="2" s="1"/>
  <c r="F45" i="2"/>
  <c r="E45" i="2" s="1"/>
  <c r="F47" i="2"/>
  <c r="E47" i="2" s="1"/>
  <c r="F58" i="2"/>
  <c r="E58" i="2" s="1"/>
  <c r="F61" i="2"/>
  <c r="E61" i="2" s="1"/>
  <c r="F63" i="2"/>
  <c r="E63" i="2" s="1"/>
  <c r="F70" i="2"/>
  <c r="E70" i="2" s="1"/>
  <c r="F74" i="2"/>
  <c r="E74" i="2" s="1"/>
  <c r="F77" i="2"/>
  <c r="E77" i="2" s="1"/>
  <c r="F79" i="2"/>
  <c r="E79" i="2" s="1"/>
  <c r="F91" i="2"/>
  <c r="E91" i="2" s="1"/>
  <c r="F96" i="2"/>
  <c r="E96" i="2" s="1"/>
  <c r="F102" i="2"/>
  <c r="E102" i="2" s="1"/>
  <c r="G6" i="2"/>
  <c r="G5" i="2" s="1"/>
  <c r="F9" i="2"/>
  <c r="E9" i="2" s="1"/>
  <c r="F34" i="2"/>
  <c r="E34" i="2" s="1"/>
  <c r="F41" i="2"/>
  <c r="E41" i="2" s="1"/>
  <c r="F57" i="2"/>
  <c r="E57" i="2" s="1"/>
  <c r="F73" i="2"/>
  <c r="E73" i="2" s="1"/>
  <c r="F10" i="2"/>
  <c r="E10" i="2" s="1"/>
  <c r="F14" i="2"/>
  <c r="E14" i="2" s="1"/>
  <c r="F17" i="2"/>
  <c r="E17" i="2" s="1"/>
  <c r="F19" i="2"/>
  <c r="E19" i="2" s="1"/>
  <c r="F30" i="2"/>
  <c r="E30" i="2" s="1"/>
  <c r="F33" i="2"/>
  <c r="E33" i="2" s="1"/>
  <c r="F35" i="2"/>
  <c r="E35" i="2" s="1"/>
  <c r="F46" i="2"/>
  <c r="E46" i="2" s="1"/>
  <c r="F49" i="2"/>
  <c r="E49" i="2" s="1"/>
  <c r="F51" i="2"/>
  <c r="E51" i="2" s="1"/>
  <c r="F62" i="2"/>
  <c r="E62" i="2" s="1"/>
  <c r="F65" i="2"/>
  <c r="E65" i="2" s="1"/>
  <c r="F67" i="2"/>
  <c r="E67" i="2" s="1"/>
  <c r="F78" i="2"/>
  <c r="E78" i="2" s="1"/>
  <c r="F81" i="2"/>
  <c r="E81" i="2" s="1"/>
  <c r="F83" i="2"/>
  <c r="E83" i="2" s="1"/>
  <c r="F90" i="2"/>
  <c r="E90" i="2" s="1"/>
  <c r="F95" i="2"/>
  <c r="E95" i="2" s="1"/>
  <c r="F100" i="2"/>
  <c r="E100" i="2" s="1"/>
  <c r="F106" i="2"/>
  <c r="E106" i="2" s="1"/>
  <c r="R6" i="2"/>
  <c r="R5" i="2" s="1"/>
  <c r="N6" i="2"/>
  <c r="N5" i="2" s="1"/>
  <c r="J6" i="2"/>
  <c r="J5" i="2" s="1"/>
  <c r="F61" i="1"/>
  <c r="F77" i="1"/>
  <c r="F64" i="1"/>
  <c r="F103" i="1"/>
  <c r="E103" i="1" s="1"/>
  <c r="F104" i="1"/>
  <c r="E104" i="1" s="1"/>
  <c r="F8" i="1"/>
  <c r="F46" i="1"/>
  <c r="E7" i="2"/>
  <c r="F102" i="1"/>
  <c r="F65" i="1"/>
  <c r="F5" i="1" l="1"/>
  <c r="E50" i="1"/>
  <c r="E81" i="1"/>
  <c r="E31" i="1"/>
  <c r="E56" i="1"/>
  <c r="E76" i="1"/>
  <c r="E13" i="1"/>
  <c r="E65" i="1"/>
  <c r="E83" i="1"/>
  <c r="E84" i="1"/>
  <c r="E55" i="1"/>
  <c r="E100" i="1"/>
  <c r="E10" i="1"/>
  <c r="E78" i="1"/>
  <c r="E80" i="1"/>
  <c r="E35" i="1"/>
  <c r="E12" i="1"/>
  <c r="E68" i="1"/>
  <c r="E67" i="1"/>
  <c r="E105" i="1"/>
  <c r="E95" i="1"/>
  <c r="E45" i="1"/>
  <c r="E63" i="1"/>
  <c r="E66" i="1"/>
  <c r="F87" i="2"/>
  <c r="E64" i="1"/>
  <c r="E43" i="1"/>
  <c r="E87" i="2"/>
  <c r="E99" i="1"/>
  <c r="E101" i="1"/>
  <c r="E85" i="1"/>
  <c r="E77" i="1"/>
  <c r="E8" i="1"/>
  <c r="E82" i="1"/>
  <c r="E6" i="1"/>
  <c r="E5" i="1" s="1"/>
  <c r="E54" i="1"/>
  <c r="E11" i="1"/>
  <c r="E79" i="1"/>
  <c r="E44" i="1"/>
  <c r="E46" i="1"/>
  <c r="E61" i="1"/>
  <c r="V5" i="2"/>
  <c r="E60" i="1"/>
  <c r="E62" i="1"/>
  <c r="E16" i="1"/>
  <c r="E6" i="2"/>
  <c r="E5" i="2" s="1"/>
  <c r="F6" i="2"/>
  <c r="F5" i="2" s="1"/>
  <c r="E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62" authorId="0" shapeId="0" xr:uid="{00000000-0006-0000-0200-000001000000}">
      <text>
        <r>
          <rPr>
            <b/>
            <sz val="9"/>
            <color indexed="81"/>
            <rFont val="Tahoma"/>
            <family val="2"/>
          </rPr>
          <t>Admin:</t>
        </r>
        <r>
          <rPr>
            <sz val="9"/>
            <color indexed="81"/>
            <rFont val="Tahoma"/>
            <family val="2"/>
          </rPr>
          <t xml:space="preserve">
</t>
        </r>
      </text>
    </comment>
  </commentList>
</comments>
</file>

<file path=xl/sharedStrings.xml><?xml version="1.0" encoding="utf-8"?>
<sst xmlns="http://schemas.openxmlformats.org/spreadsheetml/2006/main" count="2171" uniqueCount="890">
  <si>
    <t>STT</t>
  </si>
  <si>
    <t>TÊN DỰ ÁN</t>
  </si>
  <si>
    <t>Địa điểm</t>
  </si>
  <si>
    <t>Văn bản pháp lý</t>
  </si>
  <si>
    <t>DIỆN TÍCH TỰ NHIÊN (HA)</t>
  </si>
  <si>
    <t>DIỆN TÍCH QUY HOẠCH LÂM NGHIỆP ĐIỀU CHỈNH CẮT CHUYỂN RA NGOÀI QUY HOẠCH BA LOẠI RỪNG</t>
  </si>
  <si>
    <t xml:space="preserve">DIỆN TÍCH ĐẤT NGOÀI BA LOẠI RỪNG (HA) </t>
  </si>
  <si>
    <t>THUỘC
1,2,3,4,5</t>
  </si>
  <si>
    <t>Ghi chú</t>
  </si>
  <si>
    <t>TỔNG DIỆN TÍCH ĐIỀU CHỈNH 
BA LOẠI RỪNG (HA)</t>
  </si>
  <si>
    <t>DIỆN TÍCH ĐIỀU CHỈNH ĐẤT RỪNG ĐẶC DỤNG (HA)</t>
  </si>
  <si>
    <t>DIỆN TÍCH ĐIỀU CHỈNH ĐẤT RỪNG PHÒNG HỘ (HA)</t>
  </si>
  <si>
    <t>DIỆN TÍCH ĐIỀU CHỈNH ĐẤT 
RỪNG SẢN XUẤT (HA)</t>
  </si>
  <si>
    <t xml:space="preserve">Tổng </t>
  </si>
  <si>
    <t>Rừng tự nhiên</t>
  </si>
  <si>
    <t>Rừng trồng</t>
  </si>
  <si>
    <t>Đất không có rừng</t>
  </si>
  <si>
    <t>I</t>
  </si>
  <si>
    <t>Hải Lăng</t>
  </si>
  <si>
    <t>Quyết định số 16/QĐ-TTg ngày 04/01/2019</t>
  </si>
  <si>
    <t>Trung tâm</t>
  </si>
  <si>
    <t>Cụm Công nghiệp 9D</t>
  </si>
  <si>
    <t>Đông Hà</t>
  </si>
  <si>
    <t xml:space="preserve">Quyết định số 1846/QĐ-UBND ngày 14/10/2013 của UBND tỉnh </t>
  </si>
  <si>
    <t>Hướng Hóa</t>
  </si>
  <si>
    <t>Văn bản số 1241/UBND-CN ngày 26/3/2019 của UBND tỉnh</t>
  </si>
  <si>
    <t>Đường Chênh Vênh - Xary</t>
  </si>
  <si>
    <t>Quyết định số 4223/QĐ-BQP ngày 29/10/2013 của Bộ Quốc phòng</t>
  </si>
  <si>
    <t>Đường Khe Van - Hướng Linh</t>
  </si>
  <si>
    <t>Đakrông, Hướng Hóa</t>
  </si>
  <si>
    <t>Quyết định số 3295/QĐ-UBND ngày 30/11/2017 của UBND tỉnh</t>
  </si>
  <si>
    <t>NQ-106/NQ-HĐND ngày 09/12/2020 của HĐND tỉnh</t>
  </si>
  <si>
    <t>Nhà máy chế biến đá Lèn Bạc</t>
  </si>
  <si>
    <t>Cam Lộ</t>
  </si>
  <si>
    <t xml:space="preserve">Nghị quyết số 12/NQ-HĐND ngày 10/3/2021 của HĐND tỉnh Quảng Trị </t>
  </si>
  <si>
    <t>Nhà máy phân bón Ong Biển</t>
  </si>
  <si>
    <t>Quyết định số 1168/QĐ-TTg ngày 20/5/2019 của UBND tỉnh Quảng Trị</t>
  </si>
  <si>
    <t>Văn bản số 154/TTg-CN ngày 04/02/2021 của Thủ tướng Chính phủ; 
Nghị quyết số 140/NQ-HĐND ngày 30/8/2021 của HĐND tỉnh Quảng Trị</t>
  </si>
  <si>
    <t>Điện khí Tài Tâm</t>
  </si>
  <si>
    <t>Văn bản số 197/SCT-QLNL ngày 24/02/2020 của Sở Công thương</t>
  </si>
  <si>
    <t>Vườn ươm cây giống công nghệ cao</t>
  </si>
  <si>
    <t>Quyết định số 777/QĐ-UBND ngày 14/3/2022 của UBND tỉnh</t>
  </si>
  <si>
    <t>Nhà máy chế biến gỗ Lâm Hải</t>
  </si>
  <si>
    <t>Quyết định số 855/QĐ-UBND ngày 18/4/2019 của UBND tỉnh</t>
  </si>
  <si>
    <t>TX Quảng Trị</t>
  </si>
  <si>
    <t>Quyết định số 2324/QĐ-UBND ngày 31/8/2021 của UBND tỉnh</t>
  </si>
  <si>
    <t>Đường 15 Cam Lộ</t>
  </si>
  <si>
    <t>Quyết định số 237/QĐ-UBND ngày 21/01/2020 của UBND huyện Cam Lộ</t>
  </si>
  <si>
    <t>Khu dân cư Hải Trường</t>
  </si>
  <si>
    <t>Quyết định số 352/QĐ-UBND ngày 17/6/2019 của UBND huyện Hải Lăng</t>
  </si>
  <si>
    <t>Nhà máy điện khí Gazprom</t>
  </si>
  <si>
    <t>Văn bản số 1798/TTg-CN ngày 14/12/2018 của Thủ tướng Chính phủ; Công văn số 7803/BCT-Đl ngày 25/8/2017 của Bộ Công Thương; Công văn số 2469/UBND-CN ngày 13/6/2018 của UBND tỉnh Quảng Trị</t>
  </si>
  <si>
    <t>Gio Linh</t>
  </si>
  <si>
    <t>Văn bản 556/UBND-CN ngày 25/02/2016 của UBND tỉnh</t>
  </si>
  <si>
    <t>Khác</t>
  </si>
  <si>
    <t>II</t>
  </si>
  <si>
    <t>Thủy điện Hướng Sơn bậc 1</t>
  </si>
  <si>
    <t>Quyết định số 1155/QĐ-UBND ngày 08/5/2020; uyết định số 1187/QĐ-UBND ngày 06/5/2022 của UBND tỉnh</t>
  </si>
  <si>
    <t>Thủy điện Hướng Sơn bậc 2</t>
  </si>
  <si>
    <t>Thủy điện Hướng Sơn bậc 3</t>
  </si>
  <si>
    <t>Quyết định số 1157/QĐ-UBND ngày 08/5/2020</t>
  </si>
  <si>
    <t>Thủy điện Hướng Sơn bậc 4</t>
  </si>
  <si>
    <t>QĐ số 3463/QĐ-UBND ngày 29/10/2021</t>
  </si>
  <si>
    <t>Quyết định số 2741/QĐ-UBND ngày 24/9/2021 của UBND tỉnh</t>
  </si>
  <si>
    <t>Đầu tư khai thác Titan Thanh Tâm</t>
  </si>
  <si>
    <t>Vĩnh Linh</t>
  </si>
  <si>
    <t xml:space="preserve">Quyết định số 2232/QĐ-UBND ngày 16/9/2016 của UBND tỉnh </t>
  </si>
  <si>
    <t>Bãi tắm cộng đồng Trung Giang</t>
  </si>
  <si>
    <t xml:space="preserve">Quyết định số 54/QĐ-UBND ngày 09/01/2020 của UBND tỉnh </t>
  </si>
  <si>
    <t>Quyết định số 797/QĐ-UBND ngày 30/11/2021 của UBND huyện Hải Lăng</t>
  </si>
  <si>
    <t>Nghị quyết số 59/NQ-HĐND ngày 12/5/2021 của HĐND tỉnh</t>
  </si>
  <si>
    <t xml:space="preserve">Nghị quyết số 105/NQ-HĐND ngày 09/12/2020; số 40/NQ-HĐND ngày 12/5/2021 của HĐND tỉnh; 
Quyết định số 4282/QĐ-UBND ngày 17/12/2021 của UBND tỉnh Quảng Trị </t>
  </si>
  <si>
    <t>Thủy điện Đakrông 3</t>
  </si>
  <si>
    <t>Đakrông</t>
  </si>
  <si>
    <t>Văn bản số 2289/UBND-CN ngày 11/9/2007 của UBND tỉnh Quảng Trị</t>
  </si>
  <si>
    <t>Trung tâm thể thao Hoàng Gia</t>
  </si>
  <si>
    <t xml:space="preserve">Văn bản số 3901/UBND-TN ngày 28/08/2019 của UBND tỉnh Quảng Trị </t>
  </si>
  <si>
    <t xml:space="preserve">Quyết định số 938/QĐ-UBND ngày 11/5/2022 </t>
  </si>
  <si>
    <t>Quyết định số 2197/QĐ-UBND ngày 20/8/2021 của UBND tỉnh Quảng Trị</t>
  </si>
  <si>
    <t>Đường giao thông vào thác Ba Vòi</t>
  </si>
  <si>
    <t xml:space="preserve">Quyết định số 1187/QĐ-UBND ngày 06/5/2022 </t>
  </si>
  <si>
    <t>Khu du lịch nghĩ dưỡng Eden Charm</t>
  </si>
  <si>
    <t xml:space="preserve">Quyết định số 2970/QĐ-UBND ngày 30/10/2019 của UBND tỉnh </t>
  </si>
  <si>
    <t>Quyết định số 212/QĐ-HĐTV ngày 31/12/2020 của Tổng công ty Truyền tải điện Quốc gia;
Văn bản 4382/UBND-CN ngày 25/9/2019 của UBND tỉnh Quảng Trị</t>
  </si>
  <si>
    <t>Xây dựng vùng trồng cam Khe Khế - Hải Phú</t>
  </si>
  <si>
    <t xml:space="preserve">Quyết định số 1191/QĐ-UBND ngày 09/5/2022 của UBND tỉnh Quảng Trị </t>
  </si>
  <si>
    <t>Quyết định số 970/QĐ-UBND ngày 07/4/2022 của UBND tỉnh</t>
  </si>
  <si>
    <t>Nhà máy điện gió Tân Liên Thành</t>
  </si>
  <si>
    <t>VB số 2789/UBND-CN 24/6/2019</t>
  </si>
  <si>
    <t>Nhà máy điện gió Đakrông</t>
  </si>
  <si>
    <t>Văn bản số 3589/UBND-CN ngày 21/7/2017 của UBND tỉnh Quảng Trị; Văn bản số 1498/SCT-QLNL ngày 07/10/2020 của Sở Công Thương</t>
  </si>
  <si>
    <t>QĐ số 3633/QĐ-UBND ngày 27/12/2017 của UBND tỉnh</t>
  </si>
  <si>
    <t>QĐ số 2759/QĐ-UBND ngày 27/9/2021</t>
  </si>
  <si>
    <t>Đập dâng Bến Than</t>
  </si>
  <si>
    <t>Quyết định số 3641/QĐ-BNN-KH ngày 27/8/2021 của Bộ Nông nghiệp</t>
  </si>
  <si>
    <t>Triệu Phong</t>
  </si>
  <si>
    <t>Văn bản số 2158/UBND-KT ngày 13/5/2022; Thông báo số 155/TB-UBND ngày 12/8/2022</t>
  </si>
  <si>
    <t>Trang trại lợn SGR-Vĩnh Sơn</t>
  </si>
  <si>
    <t>Quyết định số 1456/QĐ-UBND ngày 11/6/2021 của UBND tỉnh Quảng Trị</t>
  </si>
  <si>
    <t>Khu đô thị phía đông Hải Lăng</t>
  </si>
  <si>
    <t>Quyết định số 844/QĐ-UBND ngày 10/12/2021 của UBND huyện Hải Lăng</t>
  </si>
  <si>
    <t>Cụm công nghiệp Cam Hiếu</t>
  </si>
  <si>
    <t>Quyết định số 2366/QĐ-UBND ngày 09/12/2010 của UBND tỉnh Quảng Trị</t>
  </si>
  <si>
    <t>Cụm công nghiệp Cam Tuyền</t>
  </si>
  <si>
    <t>Quyết định số 969/QĐ-UBND ngày 01/6/2021 của UBND huyện Cam Lộ</t>
  </si>
  <si>
    <t>Cụm Thương mại dịch vụ Cam Hiếu</t>
  </si>
  <si>
    <t>Đã được UBND tỉnh phê duyệt QH đến năm 2030 tại QĐ số 2759/QĐ-UBND ngày 27/9/2021</t>
  </si>
  <si>
    <t>Dự án khai thác mỏ đất làm vật liệu san lấp Hải Lệ 1</t>
  </si>
  <si>
    <t>Quyết định số 2199/QĐ-UBND ngày 24/8/2022, số 2773/QĐ-UBND ngày 28/10/2022 của UBND tỉnh</t>
  </si>
  <si>
    <t>Dự án khai thác mỏ đất làm vật liệu san lấp Hải Lệ 4</t>
  </si>
  <si>
    <t>Quyết định số 2198/QĐ-UBND ngày 24/8/2022, số 2774/QĐ-UBND ngày 28/10/2022 của UBND tỉnh</t>
  </si>
  <si>
    <t>Dự án khai thác mỏ đất làm vật liệu san lấp Đông Lương</t>
  </si>
  <si>
    <t>Quyết định số 2197/QĐ-UBND ngày 24/8/2022, số 2774/QĐ-UBND ngày 28/10/2022 của UBND tỉnh</t>
  </si>
  <si>
    <t>Dự án khai thác mỏ đất làm vật liệu san lấp Vĩnh Long</t>
  </si>
  <si>
    <t>Quyết định số 2205/QĐ-UBND ngày 24/8/2022, số 3160/QĐ-UBND ngày 12/12/2022 của UBND tỉnh</t>
  </si>
  <si>
    <t>ĐƠN VỊ RÀ SOÁT, THỐNG KÊ: TRUNG TÂM ĐIỀU TRA QH TK NÔNG-LÂM QUẢNG TRỊ</t>
  </si>
  <si>
    <t>Tổng diện tích các dự án đã chuyển mục đích sử dụng rừng để thực hiện các dự án đầu tư đưa vào điều chỉnh quy hoạch ba loại rừng (99 dự án)</t>
  </si>
  <si>
    <t>Khu nghĩa trang Bắc sông Hiếu</t>
  </si>
  <si>
    <t>Khu nghĩa trang Đông Hà</t>
  </si>
  <si>
    <t>Trung tâm dịch vụ hậu cần Logistics</t>
  </si>
  <si>
    <t>Bãi rác A Ngo</t>
  </si>
  <si>
    <t>GPMB xây dựng Cảng hàng không Quảng Trị GĐ1</t>
  </si>
  <si>
    <t>Dự án Công binh DZ</t>
  </si>
  <si>
    <t>NMĐG Hải Anh</t>
  </si>
  <si>
    <t>NMĐG Hướng Linh 3</t>
  </si>
  <si>
    <t>NMĐG Hướng Linh 4</t>
  </si>
  <si>
    <t>NMĐG Hướng Linh 7</t>
  </si>
  <si>
    <t>NMĐG Hướng Linh 8</t>
  </si>
  <si>
    <t>NMĐG Hoàng Hải</t>
  </si>
  <si>
    <t>NMĐG Tài Tâm</t>
  </si>
  <si>
    <t>NMĐG Hướng Tân</t>
  </si>
  <si>
    <t>NMĐG Tân Linh</t>
  </si>
  <si>
    <t>NMĐG Phong Liệu</t>
  </si>
  <si>
    <t>NMĐG Tân Hợp</t>
  </si>
  <si>
    <t>TBA Đông Hà và Đường dây 220kV 
Đông Hà - Lao Bảo</t>
  </si>
  <si>
    <t>Đông Hà, Triệu Phong, Cam Lộ, Đakrông, Hướng Hóa</t>
  </si>
  <si>
    <t>Đường liên thôn Xa Lăng</t>
  </si>
  <si>
    <t>Đường liên xã Cam Hiếu</t>
  </si>
  <si>
    <t>Đường liên xã Đakrông</t>
  </si>
  <si>
    <t>Khai thác mỏ đá Đakrông-Mai Hoàng</t>
  </si>
  <si>
    <t>Khu di tích lịch sử 986</t>
  </si>
  <si>
    <t>Khu đô thị Tân Vĩnh</t>
  </si>
  <si>
    <t>Trung tâm sát hạch lái xe Mạnh Linh</t>
  </si>
  <si>
    <t>Mỏ đất Hải Trường</t>
  </si>
  <si>
    <t>Mỏ vàng A Vao</t>
  </si>
  <si>
    <t>Đường Hùng Vương nối dài-Khe Sanh</t>
  </si>
  <si>
    <t>KCN đa ngành Triệu Phú</t>
  </si>
  <si>
    <t>KCN Quảng Trị (Vsip)</t>
  </si>
  <si>
    <t>Mỏ đất Hải Lệ</t>
  </si>
  <si>
    <t>Nhà máy nhiệt điện BOT GĐ1</t>
  </si>
  <si>
    <t>Trang trại theo mô hình VACR trên cát Gio Mỹ</t>
  </si>
  <si>
    <t>Trang trại heo CNC</t>
  </si>
  <si>
    <t>Trang trại Lam Thủy</t>
  </si>
  <si>
    <t>Nhà máy xử lý rác thải Vĩnh Linh</t>
  </si>
  <si>
    <t>Cảng CFG</t>
  </si>
  <si>
    <t>Cao tốc Cam Lộ - La Sơn</t>
  </si>
  <si>
    <t>Cam Lộ, Đông Hà, Triệu Phong, TX Quảng Trị, Hải Lăng</t>
  </si>
  <si>
    <t>San nền Cửa khẩu La Lay</t>
  </si>
  <si>
    <t>Đê biển Vĩnh Thái</t>
  </si>
  <si>
    <t>Đường điện 220kV Đồng Hới - Đông Hà</t>
  </si>
  <si>
    <t>Vĩnh Linh, Gio Linh, Đông Hà</t>
  </si>
  <si>
    <t>Đường điện 220kV Đông Hà - Huế</t>
  </si>
  <si>
    <t>Đông Hà, Triệu Phong, TX Quảng Trị, Hải Lăng</t>
  </si>
  <si>
    <t>Đường điện 500kV Quảng Trạch - Dốc Sỏi</t>
  </si>
  <si>
    <t>Vĩnh Linh, Gio Linh, Đông Hà, Cam Lộ, Triệu Phong, TX Quảng Trị, Hải Lăng</t>
  </si>
  <si>
    <t>Đường liên xã Triệu An</t>
  </si>
  <si>
    <t>Đường liên xã Triệu Trạch</t>
  </si>
  <si>
    <t>Đường trục dọc Khu kinh tế Đông Nam</t>
  </si>
  <si>
    <t>Triệu Phong-Hải Lăng</t>
  </si>
  <si>
    <t>Đường vào khu TĐC Hải Khê</t>
  </si>
  <si>
    <t>Kho xăng dầu Việt Lào</t>
  </si>
  <si>
    <t>Khu chăn nuôi Hải Khê</t>
  </si>
  <si>
    <t>Khu đô thị Võ Thị Sáu GĐ1</t>
  </si>
  <si>
    <t>Khu nghĩa địa Hải Khê</t>
  </si>
  <si>
    <t>Khu tái định cư Cao tốc Cam Hiếu</t>
  </si>
  <si>
    <t>Khu tái định cư Hải An GĐ1</t>
  </si>
  <si>
    <t>Khu tái định cư Hải Khê</t>
  </si>
  <si>
    <t>Mỏ Titan Thủy Khê (Hiếu Giang)</t>
  </si>
  <si>
    <t>Nhà máy cấu kiện bê tông An Đại</t>
  </si>
  <si>
    <t>Nhà máy cấu kiện bê tông Mỹ Thủy</t>
  </si>
  <si>
    <t>Nhà máy điện mặt trời LIG - Quảng Trị</t>
  </si>
  <si>
    <t>Nhà máy điện mặt trời Gio Thành 1</t>
  </si>
  <si>
    <t>Nhà máy điện mặt trời Gio Thành 2</t>
  </si>
  <si>
    <t>Nhà máy Inox Tân Việt Quang</t>
  </si>
  <si>
    <t>Nhà máy nước Khu kinh tế Đông Nam</t>
  </si>
  <si>
    <t>Nhà máy sắn An Thái</t>
  </si>
  <si>
    <t>Thủy điện Đakrông 4</t>
  </si>
  <si>
    <t>Thủy điện La Tó</t>
  </si>
  <si>
    <t>Trang trại Võ Văn Dũng</t>
  </si>
  <si>
    <t>Trường bắn biển QK4</t>
  </si>
  <si>
    <t>Nhà máy khai thác cát lộ thiên VICO</t>
  </si>
  <si>
    <t>Cơ sở hạ tầng bãi tắm Gio Hải</t>
  </si>
  <si>
    <t>Đập dâng Bản Chùa</t>
  </si>
  <si>
    <t>NMĐG GeLex 1</t>
  </si>
  <si>
    <t>NMĐG GeLex 2</t>
  </si>
  <si>
    <t>NMĐG GeLex 3</t>
  </si>
  <si>
    <t>NMĐG Hướng Hiệp 1</t>
  </si>
  <si>
    <t>NMĐG Hướng Phùng 1</t>
  </si>
  <si>
    <t>NMĐG Hướng Phùng 2</t>
  </si>
  <si>
    <t>Đường cầu tràn Chân Rò</t>
  </si>
  <si>
    <t>KCN Tây Bắc Hồ Xá</t>
  </si>
  <si>
    <t>Thủy điện Bản Mới</t>
  </si>
  <si>
    <t>Thủy điện Đakrông 5</t>
  </si>
  <si>
    <t>Nhà máy sản xuất chế biến gạo hữu cơ Quảng Trị</t>
  </si>
  <si>
    <t>Cụm công nghiệp Krông Klang</t>
  </si>
  <si>
    <t>Khu đô thị Võ Thị Sáu GĐ2</t>
  </si>
  <si>
    <t>Nhà máy gạch Tuynel Hạ Long</t>
  </si>
  <si>
    <t>CSHT cụm công nghiệp Hải Chánh</t>
  </si>
  <si>
    <t>Tuyến đường RD01-RD10 khu tái định cư Vsip</t>
  </si>
  <si>
    <t>Trang trại chăn nuôi Văn Thị Kim Hiền</t>
  </si>
  <si>
    <t>Khu dân cư Xóm Hòa 2, thị trấn Diên Sanh</t>
  </si>
  <si>
    <t>Trang trại tổng hợp Nguyễn Thị Huyền Trang</t>
  </si>
  <si>
    <t>Nhà máy chế biến thiết bị văn phòng từ gỗ Long Hoàng Phát</t>
  </si>
  <si>
    <t>San nền Cụm CN Cam Hiếu</t>
  </si>
  <si>
    <t>Bắc Long Sơn</t>
  </si>
  <si>
    <t>Chi cục thuế huyện Đakrông</t>
  </si>
  <si>
    <t>Khu đô thị phía Đông hồ Đập Thanh</t>
  </si>
  <si>
    <t>Doanh trại Lữ đoàn đặc công 198</t>
  </si>
  <si>
    <t>Cao tốc Vạn Ninh - Cam Lộ</t>
  </si>
  <si>
    <t>Cam Lộ, Gio Linh, Vĩnh Linh</t>
  </si>
  <si>
    <t>Trang trại khép kín Vĩnh Tú (P)</t>
  </si>
  <si>
    <t>Đường Hùng Vương (P)</t>
  </si>
  <si>
    <t>Đường liên huyện Gio Linh-Cam lộ</t>
  </si>
  <si>
    <t>Gio Linh-Cam Lộ</t>
  </si>
  <si>
    <t>Dự án đã được cấp có thẩm quyền chuyển mục đích sử dụng rừng nhưng CHƯA được tích hợp (cắt ra khỏi 3 loại rừng) tại Bản đồ và số liệu kèm theo VB 1961/UBND-TN;</t>
  </si>
  <si>
    <t>Dự án đã được cấp có thẩm quyền chuyển mục đích sử dụng rừng đã được tích hợp (cắt ra khỏi 3 loại rừng) tại Bản đồ và số liệu kèm theo VB 1961/UBND-TN;</t>
  </si>
  <si>
    <t>(I+II)</t>
  </si>
  <si>
    <t>Xây dựng cơ sở hạ tầng điểm dân cư nông thôn thôn Nam Sơn (KV1)</t>
  </si>
  <si>
    <t>Trạm bê tông nhựa nóng Trường Thịnh (1)</t>
  </si>
  <si>
    <t>Trạm bê tông nhựa nóng Trường Thịnh (2)</t>
  </si>
  <si>
    <t>Thao trường huấn luyện, diễn tập khu vực phòng thủ huyện Vĩnh Linh (Vĩnh Chấp)</t>
  </si>
  <si>
    <t>Trang trại chăn nuôi Huỳnh Công Đông</t>
  </si>
  <si>
    <t>Trang trại chăn nuôi tập trung Vĩnh Hòa</t>
  </si>
  <si>
    <t>Nghĩa trang nhân dân Cửa Tùng</t>
  </si>
  <si>
    <t>Bãi tập kết gỗ đề án thí điểm xây dựng vùng nguyên liệu nông lâm sản phục vụ trong nước và xuất khẩu giai đoạn 2022-2025</t>
  </si>
  <si>
    <t>Nhà máy xử lý nước sạch phục vụ KCN Tây Bắc Hồ Xá huyện Vĩnh Linh và các vùng lân cận</t>
  </si>
  <si>
    <t>Trang trại chăn nuôi heo công nghệ cao khép kín Vĩnh Hà 2</t>
  </si>
  <si>
    <t>Khu phức hợp du lịch nghĩ dưỡng biển Mũi Trèo</t>
  </si>
  <si>
    <t>Cơ sở sản xuất cấu kiện bê tông Triệu Ái</t>
  </si>
  <si>
    <t>Bãi tập kết, chế biến, kinh doanh vật liệu xây dựng</t>
  </si>
  <si>
    <t>Khai thác đất làm vật liệu san lấp công trình tại mỏ đất Hải Lâm</t>
  </si>
  <si>
    <t>Khai thác khoáng sản làm vật liệu xây dựng thông thường</t>
  </si>
  <si>
    <t>Văn bản số 2846/SKH-DN ngày 28/12/2022 của Sở KH-ĐT</t>
  </si>
  <si>
    <t>Quyết định số 2196/QĐ-UBND ngày 24/8/2022</t>
  </si>
  <si>
    <t>Thông báo số 195/TB-UBND ngày 30/01/2021</t>
  </si>
  <si>
    <t>Quyết định số 112/QĐ-UBND ngày 15/5/2019</t>
  </si>
  <si>
    <t>Nhà máy sản xuất cấu kiện bê tông đúc sẵn và bê tông thương phẩm Tam San</t>
  </si>
  <si>
    <t>Quyết định số 213/QĐ-KKT ngày 23/12/2021 của BQL Khu kinh tế tỉnh</t>
  </si>
  <si>
    <t>Khu liên hợp gang thép Quảng Trị</t>
  </si>
  <si>
    <t>Trung tâm công nghiệp khí BBG Quảng Trị</t>
  </si>
  <si>
    <t>Cảng tổng hợp BBG Quảng Trị</t>
  </si>
  <si>
    <t>Khu đô thị - du lịch, nghỉ dưỡng sinh thái và dịch vụ phụ trợ Khu Kinh tế Đông Nam</t>
  </si>
  <si>
    <t>Khu công nghiệp sinh thái - Capella Quảng Trị</t>
  </si>
  <si>
    <t>- Văn bản 5455/UBND-TM ngày 11/11/2021; 
- Văn bản số 374/UBND-TM ngày 27/01/2022</t>
  </si>
  <si>
    <t>Khu đô thị sinh thái sân golf Khe Sanh</t>
  </si>
  <si>
    <t>Nhà máy sản xuất chế phẩm sinh học, phân bón hữu cơ, mạ khay cho cây lúa</t>
  </si>
  <si>
    <t>Văn bản số 891/UBND-TH ngày 12/7/2022 của UBND huyện</t>
  </si>
  <si>
    <t>Dự án thủy điện Hướng Phùng</t>
  </si>
  <si>
    <t>Quyết định số 1187/QĐ-UBND ngày 06/5/2022 của UBND tỉnh;</t>
  </si>
  <si>
    <t>Nhà máy điện gió LIG Hướng Hóa 2</t>
  </si>
  <si>
    <t>Quyết định số 3394/QĐ-UBND ngày 27/11/2020, Quyết định số 2742/QĐ-UBND ngày 30/8/2021 của UBND tỉnh</t>
  </si>
  <si>
    <t>Nhà máy điện gió TNC Quảng Trị 1</t>
  </si>
  <si>
    <t>Quyết định số 3445/QĐ-UBND ngày 02/12/2020; quyết định số 1187/QĐ-UBND ngày 06/5/2022 của UBND tỉnh</t>
  </si>
  <si>
    <t>Nhà máy điện gió TNC Quảng Trị 2</t>
  </si>
  <si>
    <t>Quyết định số 3446/QĐ-UBND ngày 02/12/2020; quyết định số 1187/QĐ-UBND ngày 06/5/2022 của UBND tỉnh</t>
  </si>
  <si>
    <t>Nhà máy điện gió Hướng Linh 5</t>
  </si>
  <si>
    <t>Đường kết nối các điểm du lịch huyện Hướng Hóa</t>
  </si>
  <si>
    <t>Quyết định số 1195/QĐ-UBND ngày 12/5/2021 của UBND huyện Hướng Hóa</t>
  </si>
  <si>
    <t>Nghĩa trang nhân dân thị trân Khe Sanh</t>
  </si>
  <si>
    <t>NQ số 65/NQ-HĐND ngày 22/12/2021 của UBND huyện Hướng Hóa; Quyết định số 1187/QĐ-UBND ngày 06/5/2022 của UBND tỉnh</t>
  </si>
  <si>
    <t>NQ số 64/NQ-HĐND ngày 22/12/2021 của UBND huyện Hướng Hóa; Quyết định số 1187/QĐ-UBND ngày 06/5/2022 của UBND tỉnh</t>
  </si>
  <si>
    <t>Thao trường tổng hợp cụm đồn Biên phòng 613, 617, 619, 621 (tuyến Lìa)</t>
  </si>
  <si>
    <t>Quyết định số 1187/QĐ-UBND ngày 06/5/2022 của UBND tỉnh</t>
  </si>
  <si>
    <t>Đồn Biên phòng Thanh (vị trí mới)</t>
  </si>
  <si>
    <t>Dự án Nhà máy điện gió Phùng Lâm</t>
  </si>
  <si>
    <t>Công ty TNHH Green Khe Sanh</t>
  </si>
  <si>
    <t>QH đường cao tốc Cam Lộ - Lao Bảo (Đoạn qua huyện Hướng Hóa)</t>
  </si>
  <si>
    <t>Quyết định 187/QĐ-UBND ngày 06/02/2023 của UBND tỉnh Quảng Trị</t>
  </si>
  <si>
    <t>Dự án mở rộng nghĩa trang nhân dân thành phố tại Phường 4</t>
  </si>
  <si>
    <t>Quyết định số 2817/QĐ-UBND ngày 30/9/2021 của UBND tỉnh</t>
  </si>
  <si>
    <t>Mở rộng trụ sở Công an huyện đảo Cồn Cỏ (Trụ sở doanh trại đội CSPCCC&amp;CNCH đảo Cồn Cỏ)</t>
  </si>
  <si>
    <t>Nghị quyết 140/NQ-HĐND ngày 30/8/2021 của HĐND tỉnh Quảng Trị</t>
  </si>
  <si>
    <t>Đường T3 huyện đảo Cồn Cỏ</t>
  </si>
  <si>
    <t>Nghị quyết 95/NQ-HĐND ngày 16/7/2021 của HĐND tỉnh Quảng Trị</t>
  </si>
  <si>
    <t>Cơ sở hạ tầng phát triển du lịch</t>
  </si>
  <si>
    <t>Đất xây dựng khách sạn nghỉ dưỡng</t>
  </si>
  <si>
    <t>Hạ tầng Khu Thương mại dịch vụ</t>
  </si>
  <si>
    <t>Quyết định số 1103/QĐ-UBND ngày 10/5/2021 của UBND tỉnh Quảng Trị</t>
  </si>
  <si>
    <t>Khu dịch vụ nghỉ dưỡng (mô hình Bungalaw)</t>
  </si>
  <si>
    <t>Mở rộng khu dân cư phía Tây</t>
  </si>
  <si>
    <t>Xây dựng khu dân cư phía Đông</t>
  </si>
  <si>
    <t>Đất trụ sở các cơ quan nhà nước</t>
  </si>
  <si>
    <t>Đất xây dựng Trạm Phòng không không quân</t>
  </si>
  <si>
    <t>Giao đất thông qua đấu giá và không thông qua đấu giá Khu dân cư phía Tây đường 9D</t>
  </si>
  <si>
    <t>QĐ: 2414/QĐ-UBND ngày 07/11/2019, QĐ: 1466/QĐ-UBND ngày 11/7/2022, QĐ: 2629/QĐ-UBND ngày 07/12/2022</t>
  </si>
  <si>
    <t>Giao đất thông qua đấu giá và không thông qua đấu giá Khu dân cư Trạng Cây Dưới</t>
  </si>
  <si>
    <t>Quy hoach phát triển trang trại tổng hợp phía Đông đường vào Khe Lấp</t>
  </si>
  <si>
    <t>Khu thương mại và dịch vụ đường vào khe lấp</t>
  </si>
  <si>
    <t>QĐ: 2629/QĐ-UBND ngày 07/12/2023</t>
  </si>
  <si>
    <t>Nghĩa trang nhân dân xã Cam Hiếu</t>
  </si>
  <si>
    <t>Khu thương mại dịch vụ kho bãi phía Nam nhà máy xi măng</t>
  </si>
  <si>
    <t>QĐ 2378/QĐ-UBND ngày 01/11/2022</t>
  </si>
  <si>
    <t>Trung tâm sát hạch lái xe hạng I</t>
  </si>
  <si>
    <t>Trung tâm sát hạch lái xe hạng II</t>
  </si>
  <si>
    <t>Giao đất thông qua đấu giá và không thông qua đấu giá khu vực phía Tây Nam QL9D</t>
  </si>
  <si>
    <t>Giao đất thông qua đấu giá và không thông qua đấu giá khu vực phía Đông Bắc QL9D (KDC mới Trương Định Mộc)</t>
  </si>
  <si>
    <t>Quy hoạch phát triển trang trại tổng hợp khu vực đường ngang hồ số 7</t>
  </si>
  <si>
    <t>Chuyển đổi mục đích sang đất trồng cây lâu năm trong thực hiện Dự án trồng cao su  năm 2010</t>
  </si>
  <si>
    <t>Xây dựng trụ sở công an xã</t>
  </si>
  <si>
    <t>Xây dựng khu du lịch hồ số 7</t>
  </si>
  <si>
    <t>Khu tưởng niệm vua Trần Nhân Tông</t>
  </si>
  <si>
    <t>Công văn  số 2900/UBND-CN ngày 12/7/2021 về việc khắc phục tuyến đường giao thông nối QL.9 đi thôn Trĩa xã Hướng Sơn, huyện Huớng Hóa của UBND tỉnh, công văn số 3063/UBND-NC ngày 20/7 2021 của UBND tỉnh Quảng Trị về việc khắc phục hư hỏng tuyến đường giao thông từ QL.9 đi thôn Trĩa, xã Hướng Sơn, huyện Hướng Hóa</t>
  </si>
  <si>
    <t>Khu liên hợp xử lý chất thải rắn và phát điện Quảng Trị</t>
  </si>
  <si>
    <t>Văn bản số 07/TB-UBND ngày 11-01-2023 thông báo ý kiến kết luận của Phó Chủ tịch thường trực UBND tỉnh Hà Sỹ Đồng tại cuộc họp rà soát tình hình thực hiện Quy hoạch xử lý CTR trên đại bàn tỉnh Quảng Trị; Văn bản số 3808/STNMT-CCBVMT ngày 26-10-2022 của Sở TNMT
v/v đề xuất vị trí dự án Khu liên hợp Xử lý chất thải và Phát điện Quảng Trị</t>
  </si>
  <si>
    <t>Nhà máy sản xuất thức ăn chăn nuôi KIDOS</t>
  </si>
  <si>
    <t>Xưởng chế biến và sản xuất Colophan và tinh dầu thông ra sản phẩm Rosin Resin</t>
  </si>
  <si>
    <t>Quyết định số 2202/QĐ-UBND ngày 24/8/2022 của UBND tỉnh</t>
  </si>
  <si>
    <t>Đường giao thông liên xã Hướng Tân -
Hướng Linh, huyện Hướng Hoá</t>
  </si>
  <si>
    <t>VB 2970/UBNDTH ngày 15/7/2021
của UBND tỉnh Quảng Trị</t>
  </si>
  <si>
    <t>Đường Hùng Vương nối dài từ ĐT579 đến đường Lê Lợi, huyện Triệu Phong và ĐT579 kết nối với đường cao tốc Cam Lộ - La Sơn</t>
  </si>
  <si>
    <t>Đường ĐT582 đoạn từ Km3+700 đến Km13+700 và cầu Hội Yên 1, Hội Yên 2</t>
  </si>
  <si>
    <t>Quyết định 362/QĐ-UBND ngày 23/4/2020 của UBND thị xã</t>
  </si>
  <si>
    <t>Thao trường huấn luyện BCHQS thị xã</t>
  </si>
  <si>
    <t>Nghĩa trang nhân dân xã Hải Lệ (thôn Tích Trường)</t>
  </si>
  <si>
    <t>Nghĩa trang nhân dân thị xã Quảng Trị</t>
  </si>
  <si>
    <t>Bãi rác thị xã Quảng Trị</t>
  </si>
  <si>
    <t>Bãi tập kết cát sỏi</t>
  </si>
  <si>
    <t>Khu tái định cư Cây Trâm xã Hải Lệ</t>
  </si>
  <si>
    <t>CMDSD đất trồng rừng sang trồng cây lâu năm</t>
  </si>
  <si>
    <t>Khu du lịch sinh thái Khe Trái</t>
  </si>
  <si>
    <t>Khu du lịch sinh thái hồ Đập Trấm</t>
  </si>
  <si>
    <t>Đường tỉnh lộ 588A</t>
  </si>
  <si>
    <t>Đường Hùng Vương nối dài xã Hải Lệ</t>
  </si>
  <si>
    <t>Xưởng may Quảng Trị Công ty TNHH MTV con đường xanh Quảng Nam</t>
  </si>
  <si>
    <t>Chấp thuận chủ trương đầu tư số 910/UBND-CN ngày 17/3/2021 UBND tỉnh Quảng Trị</t>
  </si>
  <si>
    <t>Mở rộng điểm may mặc và dịch vụ Hải Lăng</t>
  </si>
  <si>
    <t>Quyết định điều chỉnh chủ trương đầu tư chấp thuận nhà đầu tư số 1353/QĐ-UBND ngày 20/5/2022 UBND tỉnh Quảng Trị</t>
  </si>
  <si>
    <t>Cơ sở sản xuất mộc dân dụng đồ gia dụng trên vật liệu gỗ</t>
  </si>
  <si>
    <t>Quyết định 1368/QĐ-UBND ngày 23/5/2022 của UBND tỉnh</t>
  </si>
  <si>
    <t>Nhà máy sản xuất cấu kiện bê tông đúc sẵn công nghệ châu âu</t>
  </si>
  <si>
    <t>Quyết định 1486/QĐ-UBND ngày 3/6/2022 của UBND tỉnh</t>
  </si>
  <si>
    <t>Cơ sở sản xuất gia công nội thất, mỹ nghệ</t>
  </si>
  <si>
    <t>Quyết định 1939/QĐ-UBND ngày 26/7/2022 của UBND tỉnh</t>
  </si>
  <si>
    <t>Nhà máy chiết xuất tinh dầu, sản xuất mỹ phẩm và trang thiết bị y tế</t>
  </si>
  <si>
    <t>Quyết định 2225/QĐ-UBND ngày 25/8/2022 của UBND tỉnh</t>
  </si>
  <si>
    <t>Nhà máy cưa xẽ gỗ và sản xuất ván bóc</t>
  </si>
  <si>
    <t>Quyết định 2229/QĐ-UBND ngày 24/8/2021 của UBND tỉnh</t>
  </si>
  <si>
    <t>Quyết định 3408/QĐ-UBND ngày 28/12/2022 của UBND tỉnh</t>
  </si>
  <si>
    <t>Cơ sở gia công cơ khí - sản phẩm thép và nhôm</t>
  </si>
  <si>
    <t>Công viên Khe Chè Thượng</t>
  </si>
  <si>
    <t>Quyết định 519/QĐ-UBND ngày 15/9/2022 của UBND huyện Hải Lăng</t>
  </si>
  <si>
    <t>Đường Hải Chánh-Đá Bạc</t>
  </si>
  <si>
    <t>Quyết định 632/QĐ-UBND ngày 27/10/2022 của UBND huyện Hải Lăng</t>
  </si>
  <si>
    <t>Quyết định 634/QĐ-UBND ngày 27/10/2022 của UBND huyện Hải Lăng</t>
  </si>
  <si>
    <t>Nâng cấp Đường thị trấn - Bến Mưng (ĐH54)</t>
  </si>
  <si>
    <t>Xây dựng Đường thị trấn - Bến Mưng (ĐH54)</t>
  </si>
  <si>
    <t>Quyết định 631/QĐ-UBND ngày 27/10/2022 của UBND huyện Hải Lăng</t>
  </si>
  <si>
    <t>CSHT khu đô thị trung tâm hành chính huyện</t>
  </si>
  <si>
    <t>Quyết định 845/QĐ-UBND ngày 10/2/2021 của UBND huyện Hải Lăng</t>
  </si>
  <si>
    <t>Quyết định 3080/QĐ-UBND ngày 1/12/2022 của UBND tỉnh</t>
  </si>
  <si>
    <t>Sân vận động huyện Hải Lăng</t>
  </si>
  <si>
    <t>Quyết định 675/QĐ-UBND ngày 7/11/2022 của UBND huyện Hải Lăng</t>
  </si>
  <si>
    <t>Dự án đường nối QL9 đến Khu chế biến thủy sản</t>
  </si>
  <si>
    <t>Hạ tầng Khu tái định cư xã Trung Giang</t>
  </si>
  <si>
    <t>Dự án hạ tầng kỹ thuật phục vụ GPMB để mở rộng cảng Cửa Việt</t>
  </si>
  <si>
    <t>Quyết định 1906/QĐ-UBND 12/8/2016 của UBND tỉnh phê duyệt chủ trương đầu tư</t>
  </si>
  <si>
    <t>Nghị quyết số 16/NQ-HĐND ngày 24/6/2021 của Hội đồng nhân dân huyện Gio Linh về việc phê duyệt chủ trương đầu tư dự án Hạ tầng khu tái định cư tại xã Trung Giang, huyện Gio Linh.</t>
  </si>
  <si>
    <t>Dự án đường tránh phía đông thành phố Đông Hà, tỉnh Quảng Trị</t>
  </si>
  <si>
    <t>Khu DV-DL Gio Hải (Tập đoàn T&amp;T khu vực I và khu vực II)</t>
  </si>
  <si>
    <t>Quyết định chủ trương đầu tư số 2898/QĐ-UBND ngày 07/10/2020</t>
  </si>
  <si>
    <t>Khu DV-DL Gio Hải (Tổ hợp khách sạn 5 sao và khu nghỉ dưỡng cao cấp HPP Kingston)</t>
  </si>
  <si>
    <t>Khu DL-DV tổng hợp Cửa Việt (tổng diện tích 90 ha, đã thực hiện 54 ha)</t>
  </si>
  <si>
    <t>XD khu neo đậu tránh trú bão kết hợp cảng cá Bắc Cửa Việt, huyện Gio Linh</t>
  </si>
  <si>
    <t>Đường phía Đông hồ chứa nước Gio Linh</t>
  </si>
  <si>
    <t>Quyết định 2359/QĐ-UBND ngày12/10/2018 của UBND tỉnh</t>
  </si>
  <si>
    <t xml:space="preserve">Đường trục chính từ thị trấn đến các xã phía Nam (đường vào KCN Quán Ngang) </t>
  </si>
  <si>
    <t>Bố trí tái định cư cho 22 hộ dân xã Linh Hải (TĐC hồ Trúc Kinh)</t>
  </si>
  <si>
    <t>Quyết định chủ trương đầu tư số 124/QĐ-UBND17/01/2019 của UBND tỉnh</t>
  </si>
  <si>
    <t>QH thao trường huấn luyện Ban Chỉ huy quân sự huyện Gio Linh</t>
  </si>
  <si>
    <t>QH khu vực phòng thủ huyện Gio Linh 2 (không thống kê vào đất quốc phòng)</t>
  </si>
  <si>
    <t>QH khu vực phòng thủ huyện Gio Linh 1 (không thống kê vào đất quốc phòng)</t>
  </si>
  <si>
    <t>Thao trường quân sự (không thông kê vào đất quốc phòng)</t>
  </si>
  <si>
    <t>Thao trường quân sự lưỡng dụng (không thống kê vào đất quốc phòng)</t>
  </si>
  <si>
    <t>XD trụ sở công an xã</t>
  </si>
  <si>
    <t>QH đất thương mại dịch vụ - Gio Linh 1,2,3 là 35,5 ha (dự ánTổ hợp khu du lịch nghỉ dưỡng, vui chơi giải trí và đô thị biển Gio Linh, tổng diện tích 204, 70 ha)</t>
  </si>
  <si>
    <t>QH khu dịch vụ - thể thao tại Gio Linh (tổng diện tích là 90 ha, trong đó đất thương mại, dịch vụ 24,06 ha)</t>
  </si>
  <si>
    <t>QH khu du lịch sinh thái thôn Xuân Hòa</t>
  </si>
  <si>
    <t>QH khu du lịch trường sơn tại xã Vĩnh Trường cũ</t>
  </si>
  <si>
    <t>QH đất thương mại, dịch vụ phục vụ bãi tắm Cửa Việt dọc trục đường quốc phòng</t>
  </si>
  <si>
    <t>QH đất thương mại, dịch vụ dọc trục đường ven biển kết nối hành lang kinh tế Đông Tây</t>
  </si>
  <si>
    <t>Cơ sở sản xuất của các hộ gia đình cá nhân thôn An Phú</t>
  </si>
  <si>
    <t>Cơ sở tập kết và chế biến gỗ (Bến Hải)</t>
  </si>
  <si>
    <t>Xưởng may mặc</t>
  </si>
  <si>
    <t>QH, MR hành lang tuyến đường sắt Bắc - Nam</t>
  </si>
  <si>
    <t>Tuyến đường sắt từ Ngã tư sòng đến cảng Cửa Việt</t>
  </si>
  <si>
    <t>QH tuyến đường nối sân bay đến KKT Đông Nam</t>
  </si>
  <si>
    <t xml:space="preserve">Kế hoạch Phát triển CSHT du lịch hỗ trợ cho tăng trưởng toàn diện tiểu vùng Mê Kông mở rộng, giai đoạn 2 - Tiểu Dự án Quảng Trị </t>
  </si>
  <si>
    <t>Mở rộng, xây dựng tuyến đường nối từ QL1 đến Nghĩa trang liệt sỹ Trường Sơn và một số đoạn nhánh</t>
  </si>
  <si>
    <t>Đường lâm nghiệp phục vụ sản xuất vùng nguyên liệu tập trung, phát triển trồng rừng thâm canh cây gỗ lớn và phòng chống cháy rừng giai đoạn 2021 - 2030 tỉnh Quảng Trị</t>
  </si>
  <si>
    <t>Đường ra khu sản xuất vùng cát</t>
  </si>
  <si>
    <t>Đường Hùng Vương Nối dài</t>
  </si>
  <si>
    <t>QH mạng lưới giao thông trong các khu TĐC; các khu QH dân cư mới tập trung trên địa huyện</t>
  </si>
  <si>
    <t>Nâng cấp hệ thống tưới hồ Là Ngà - Hệ thống đường điện phục vụ cấp điện cho mô hình sản xuất cây trồng cạn</t>
  </si>
  <si>
    <t>Kè chống xói lở khẩn cấp các đoạn sông trên địa bàn huyện Gio Linh</t>
  </si>
  <si>
    <t>QH nhà văn hóa xã</t>
  </si>
  <si>
    <t>QH xây dựng bia anh hùng liệt sỹ</t>
  </si>
  <si>
    <t>XD trường THPT</t>
  </si>
  <si>
    <t xml:space="preserve">MR trường mầm non </t>
  </si>
  <si>
    <t>XD trường mầm non cụm Cẩm Khê</t>
  </si>
  <si>
    <t>QH đất giáo dục trong dự án Tổ hợp khu du lịch nghỉ dưỡng, vui chơi giải trí và đô thị biển Gio Linh, tổng diện tích 204, 70 ha</t>
  </si>
  <si>
    <t>Dự án nhà máy điện gió Linh Trường 1</t>
  </si>
  <si>
    <t>Dự án nhà máy điện gió Linh Trường 2</t>
  </si>
  <si>
    <t>Dự án khu đô thị mới ven sông Vĩnh Phước</t>
  </si>
  <si>
    <t>Văn bản số 2078/SCT-QLNL</t>
  </si>
  <si>
    <t>Quyết định số 251/QĐ-UBND ngày 18/1/2022; Văn bản 1923/SXD-QHKT ngày 5/9/2022</t>
  </si>
  <si>
    <t>Mỏ đất san lấp Vĩnh Thủy 1</t>
  </si>
  <si>
    <t>Mỏ đất Vĩnh Sơn 6</t>
  </si>
  <si>
    <t>Khu tái định cư thị xã Quảng Trị</t>
  </si>
  <si>
    <t>Nhà máy xử lý chất thải công nghiệp GFC</t>
  </si>
  <si>
    <t>Khu cảng cạn Visco</t>
  </si>
  <si>
    <t>Nghĩa trang nhân dân thị trấn Lao Bảo</t>
  </si>
  <si>
    <t>Dự án Nhà máy sản xuất gạch không nung Polyme</t>
  </si>
  <si>
    <t>Văn bản số 4258/UBND-NC ngày 6/9/2022 của UBND tỉnh</t>
  </si>
  <si>
    <t>Văn bản số 663/UBND-CN ngày 02/8/2021 của UBND huyện Đakrông (Đã nằm trong Cụm CN KrongKlang)</t>
  </si>
  <si>
    <t>Đầu tư xây dựng CT khu kinh tế quốc phòng Khe Sanh, Quảng Trị</t>
  </si>
  <si>
    <t>Quyết định 2877/QĐ-BQP ngày 26/8/2021 của Bộ Quốc Phòng</t>
  </si>
  <si>
    <t>Nghị quyết số 94/NQ-HĐND ngày 03/12/2020 của HĐND TP Đông Hà</t>
  </si>
  <si>
    <t xml:space="preserve">Khai thác tittan xã Trung Giang </t>
  </si>
  <si>
    <t>Khu du lịch dịch vụ Giang Hải</t>
  </si>
  <si>
    <t>Khu đô thị phía Đông đường Nguyễn Huệ</t>
  </si>
  <si>
    <t xml:space="preserve">Quyết định số 871/QĐ-UBND ngày 28/10/2016 của UBND huyện </t>
  </si>
  <si>
    <t>Dự án thủy điện Đakrông 4</t>
  </si>
  <si>
    <t>Quyết định số 1972/QĐ-UBND ngày 28/8/2018 của UBND tỉnh;</t>
  </si>
  <si>
    <t>Văn bản số 3684/UBND-KGVX ngày 2/8/2022</t>
  </si>
  <si>
    <t>Văn bản số 5085/UBND-CN ngày 06/11/2020</t>
  </si>
  <si>
    <t xml:space="preserve">Dự án NMĐG Hướng Hiệp </t>
  </si>
  <si>
    <t>Dự án khai thác titan nhỏ lẻ - Thống nhất</t>
  </si>
  <si>
    <t>QĐ: 2629/QĐ-UBND ngày 07/12/2022 ( Không có bản đồ)</t>
  </si>
  <si>
    <t>Dự án xưởng chế biến và sản xuất sản phẩm nhựa thông</t>
  </si>
  <si>
    <t>Nhà máy sản xuất phôi nhôm từ phế liệu - Vancom</t>
  </si>
  <si>
    <t>Tổ hợp khách sạn 5 sao và khu nghĩ dưỡng cao cấp HPP Kingston HPP</t>
  </si>
  <si>
    <t>Apec mandala grand Của Việt</t>
  </si>
  <si>
    <t>Mỏ đá Hướng Hiệp - Bảo Nam</t>
  </si>
  <si>
    <t>Quyết định số 484/QĐ-UBND ngày 10/2/2022 của UBND tỉnh;
Quyết định số 155/QĐ-UBND ngày 27/1/2023 của UBND tỉnh</t>
  </si>
  <si>
    <t>Dự án khảo sát, thăm dò và khai thác Titan sa khoáng nhỏ lẽ</t>
  </si>
  <si>
    <t>Nhà máy sản xuất trang phục lót và thể thao SCAVI</t>
  </si>
  <si>
    <t>Trang trại chăn nuôi CNC khép kín Vĩnh Hà</t>
  </si>
  <si>
    <t>Mỏ đất Vĩnh Hà 3</t>
  </si>
  <si>
    <t>Mỏ đất Vĩnh Hà 4</t>
  </si>
  <si>
    <t>Mỏ đất Vĩnh Chấp 3</t>
  </si>
  <si>
    <t>VB số 2789/UBND-CN 26/6/2019 (Dự án đã lập dự án đầu tư, hồ sơ CMDSDR trình phê duyệt để triển khai thực hiện  trong năm 2023)</t>
  </si>
  <si>
    <t>Quyết định số 1147/QĐ-UBND 28/4/2022 của UBND tỉnh</t>
  </si>
  <si>
    <t>Quyết định số 2207/QĐ-UBND ngày 24/8/2022; Quyết định số 3029 ngày 29/11/2022 của UBND tỉnh Quảng Trị (Dự án đã lập dự án đầu tư, hồ sơ CMDSDR trình phê duyệt để triển khai thực hiện  trong năm 2023)</t>
  </si>
  <si>
    <t>Quyết định số 2817/QĐ-UBND ngày 30/9/2021 của UBND tỉnh Quảng Trị (Dự án đã lập dự án đầu tư, hồ sơ CMDSDR trình phê duyệt để triển khai thực hiện  trong năm 2023)</t>
  </si>
  <si>
    <t>Quyết định số 2200/QĐ-UBND ngày 24/8/2022; Quyết định số 3249/QĐ-UBND ngày 19/12/2022 của UBND tỉnh Quảng Trị (Dự án đã lập dự án đầu tư, hồ sơ CMDSDR trình phê duyệt để triển khai thực hiện  trong năm 2023)</t>
  </si>
  <si>
    <t>Quyết định số 3248/QĐ-UBND ngày 19/12/2022; Quyết định số 2201/QĐ-UBND ngày 24/8/2022 của UBND tỉnh Quảng Trị (Dự án đã lập dự án đầu tư, hồ sơ CMDSDR trình phê duyệt để triển khai thực hiện  trong năm 2023)</t>
  </si>
  <si>
    <t>Quyết định 2208/QĐ-UBND ngày 24/8/2022 của UBND tỉnh (Dự án đã lập dự án đầu tư, hồ sơ CMDSDR trình phê duyệt để triển khai thực hiện  trong năm 2023)</t>
  </si>
  <si>
    <t>Thông báo số 393/TB-HU ngày 24/10/2022 của ban thường vụ huyện ủy huyện Vĩnh Linh</t>
  </si>
  <si>
    <t>Khu nghĩa trang thôn Trường Thọ</t>
  </si>
  <si>
    <t>Quyết định số 1502/QĐ-UBND ngày 15/6/2021 của UBND tỉnh Quảng Trị</t>
  </si>
  <si>
    <t>Cụm CN Hải Lệ (GĐ2)</t>
  </si>
  <si>
    <t>Quyết định số 2008/QĐ-UBND ngày 4/10/2021 của UBND huyện Cam Lộ</t>
  </si>
  <si>
    <t>Khu dân cư đội 8 thôn An Bình</t>
  </si>
  <si>
    <t>Quyết định số 1551/QĐ-UBND ngày 22/7/2022 của UBND huyện Cam Lộ</t>
  </si>
  <si>
    <t>Quyết định số 2056/QĐ-UBND ngày 23/9/2022 của UBND huyện Cam Lộ</t>
  </si>
  <si>
    <t xml:space="preserve">Trên bản đồ hiện trạng không có rừng </t>
  </si>
  <si>
    <t>Nuôi trồng sản phẩm nông nghiệp ứng dụng công nghệ cao</t>
  </si>
  <si>
    <t>Dự án khắc phục một số đoạn tuyến từ Quốc lộ 9 đi thôn Trỉa xã Hướng Sơn</t>
  </si>
  <si>
    <t>Quyết định 3453/QĐ-UBND ngày 30/12/2022</t>
  </si>
  <si>
    <t>Khu tái định cư xã Hải An (GĐ2) giai đoạn 2021-2025</t>
  </si>
  <si>
    <t>Quyết định chấp thuận chủ trương đầu tư đồng thời chấp thuận nhà đầu tư số: 3569/QĐ-UBND ngày 10/11/2021</t>
  </si>
  <si>
    <t>Giấy phép khai thác khoáng sản số 364/GP-BTNMT ngày 21/12/2022 của Bộ Tài nguyên và môi trường</t>
  </si>
  <si>
    <t xml:space="preserve">Quyết định số 2324/QĐ-UBND ngày 31/8/2021 của UBND tỉnh; Quyết định số 193/QĐ-UBND ngày 17/1/2020 của UBND tỉnh; </t>
  </si>
  <si>
    <t>Tiểu khu 546, xã Vĩnh Chấp, huyện Vĩnh Linh</t>
  </si>
  <si>
    <t>NTK79, NTK86, Thị trấn Cửa Tùng, huyện Vĩnh Linh</t>
  </si>
  <si>
    <t>Tiểu khu 572, xã Vĩnh Hà,huyện Vĩnh Linh</t>
  </si>
  <si>
    <t>NTK71, xã Vĩnh Hà, tiểu khu 562A, NTK81, xã Vĩnh Thủy, huyện Vĩnh Linh</t>
  </si>
  <si>
    <t>NTK80, xã Vĩnh Sơn, huyện Vĩnh Linh</t>
  </si>
  <si>
    <t>Tiểu khu 545, xã Vĩnh Chấp, huyệnVĩnh Linh</t>
  </si>
  <si>
    <t>Tiểu khu 545, xã Vĩnh Chấp, NTK77, xã Vĩnh Long, huyệnVĩnh Linh</t>
  </si>
  <si>
    <t>Tiểu khu 560, xã Vĩnh Hà,huyện Vĩnh Linh</t>
  </si>
  <si>
    <t>Tiểu khu CC1, huyện đảo Cồn Cỏ</t>
  </si>
  <si>
    <t>Tiểu khu 567G, 568G, xã Trung Giang, huyện Gio Linh</t>
  </si>
  <si>
    <t>Tiểu khu 588A, xã Gio An, huyện Gio Linh</t>
  </si>
  <si>
    <t>Tiểu khu 601, 604T, xã Linh Trường, huyện Gio Linh</t>
  </si>
  <si>
    <t>Tiểu khu 568H, xã Gio Hải, NTK88, TT. Cửa Việt, huyện Gio Linh</t>
  </si>
  <si>
    <t>Tiểu khu 596, 601, 602, 604T, 768T, xã Linh Trường, huyện Gio Linh</t>
  </si>
  <si>
    <t>Tiểu khu 602, 603A, 603B, 767T, 768T, xã Linh Trường, huyện Gio Linh</t>
  </si>
  <si>
    <t>Tiểu khu 798, NTK56, xã Triệu Ái, huyện Triệu Phong; Tiểu khu 780U, P. Đông Lương, TP. Đông Hà</t>
  </si>
  <si>
    <t>Tiểu khu 779A, phường 3, thành phố Đông Hà</t>
  </si>
  <si>
    <t>Tiểu khu 791T, 792, xã Triệu Trạch, huyện Triệu Phong</t>
  </si>
  <si>
    <t>Tiểu khu 798, xã Triệu Ái, huyện Triệu Phong</t>
  </si>
  <si>
    <t>Tiểu khu 806T, 817, xã Triệu Thượng, huyện Triệu Phong</t>
  </si>
  <si>
    <t>Tiểu khu 832, xã Hải Lệ, thị xã Quảng Trị</t>
  </si>
  <si>
    <t>Tiểu khu 835E, xã Hải Lệ, thị xã Quảng Trị</t>
  </si>
  <si>
    <t>Tiểu khu 815, xã Hải Lệ, thị xã Quảng Trị</t>
  </si>
  <si>
    <t>Tiểu khu 842A, xã Hải Lâm, huyện Hải Lăng</t>
  </si>
  <si>
    <t>Tiểu khu 836S, 854, xã Hải Sơn, huyện Hải Lăng</t>
  </si>
  <si>
    <t>Tiểu khu 836S, 853S, xã Hải Sơn, huyện Hải Lăng</t>
  </si>
  <si>
    <t>Tiều khu 809, xã Hải Định, huyện Hải Lăng</t>
  </si>
  <si>
    <t>Tiểu khu 856C, 857, xã Hải Chánh, huyện Hải Lăng</t>
  </si>
  <si>
    <t>Tiểu khu 796A, 796A, NTK35, xã Hải An, huyện Hải Lăng</t>
  </si>
  <si>
    <t>Tiểu khu 812TH, TT. Diên Sanh, huyện Hải Lăng</t>
  </si>
  <si>
    <t>Tiểu khu 777A, xã Cam Hiếu, huyện Cam Lộ</t>
  </si>
  <si>
    <t>NTK22, xã Thanh An, huyện Cam Lộ</t>
  </si>
  <si>
    <t>Tiểu khu 777B, xã Cam Hiếu, NTK11, TT. Cam Lộ, huyện Cam Lộ</t>
  </si>
  <si>
    <t>Tiểu khu 700A, xã Đakrông, huyện Đakrông</t>
  </si>
  <si>
    <t>Tiểu khu 681, xã Hướng Hiệp, huyện Đakrông</t>
  </si>
  <si>
    <t>Tiều khu 693, 697, 712L, NTK31, xã Tân Thành, huyện Hướng Hóa</t>
  </si>
  <si>
    <t>NTK30, xã Tân Long, NTK28, xã Tân Lập, huyện Hướng Hóa</t>
  </si>
  <si>
    <t>Tiều khu 671L, TT. Khe Sanh, huyện Hướng Hóa</t>
  </si>
  <si>
    <t>Tiều khu 696B, TT. Lao Bảo, huyện Hướng Hóa</t>
  </si>
  <si>
    <t>Tiều khu 653, 671, xã Hướng Sơn, huyện Hướng Hóa</t>
  </si>
  <si>
    <t>Tiểu khu 796A, 797A, NTK35, xã Hải An, huyện Hải Lăng</t>
  </si>
  <si>
    <t>Tiểu khu 797A, xã Hải An, huyện Hải Lăng</t>
  </si>
  <si>
    <t>NTK110, phường 3, TP. Đông Hà</t>
  </si>
  <si>
    <t>Tiều khu 692, xã Hướng Tân, 675TH, 692, 693, xã Tân Thành, NTK30, xã Tân Long, huyện Hướng Hóa</t>
  </si>
  <si>
    <t>Tiều khu 652B, 654, xã Hướng Phùng, huyện Hướng Hóa</t>
  </si>
  <si>
    <t>Tiểu khu 664, 681, xã Hướng Hiệp, huyện Đakrông, Tiểu khu 655, xã Hướng Linh, huyện Hướng Hóa</t>
  </si>
  <si>
    <t>Tiểu khu 780E, P.5, 780U P. Đông Lương, TP. Đông Hà</t>
  </si>
  <si>
    <t>Tiểu khu 777B, xã Cam Hiếu, huyện Cam Lộ</t>
  </si>
  <si>
    <t>Tiểu khu 812TR, xã Hải Trường, huyện Hải Lăng</t>
  </si>
  <si>
    <t>Tiểu khu 795A, xã Hải Ba; 795A, 796A, NTK35, xã Hải An, huyện Hải Lăng</t>
  </si>
  <si>
    <t>Tiểu khu 795A, xã Hải Ba; 795A, 796A, xã Hải An, huyện Hải Lăng</t>
  </si>
  <si>
    <t>NTK110, phường 4, TP. Đông Hà</t>
  </si>
  <si>
    <t>NTK121, xã Hải Lệ, thị xã Quảng Trị</t>
  </si>
  <si>
    <t>NTK6, xã Thanh An, huyện Cam Lộ</t>
  </si>
  <si>
    <t>Tiểu khu 796A, NTK35, xã Hải An, huyện Hải Lăng</t>
  </si>
  <si>
    <t>NTK92, xã Gio Châu, huyện Gio Linh</t>
  </si>
  <si>
    <t>Tiều khu 623, 624, 627B, 629, xã Hướng Lập,638S, xã Hướng Sơn, huyện Hướng Hóa</t>
  </si>
  <si>
    <t>Tiều khu 630, 631, 632, 635, 638S, 642, xã Hướng Sơn, huyện Hướng Hóa</t>
  </si>
  <si>
    <t>Tiểu khu 604T, xã Linh Trường, huyện Gio Linh; Tiểu khu 648, xã Hướng Hiệp, huyện Đakrông</t>
  </si>
  <si>
    <t>Tiểu khu 768T, xã Linh Trường, huyện Gio Linh; Tiểu khu 768A, 769, 770, 773, 774, xã Cam Tuyền, huyện Cam Lộ</t>
  </si>
  <si>
    <t>Tiều khu 675T, 692, xã Hướng Tân, huyện Hướng Hóa</t>
  </si>
  <si>
    <t>Tiều khu 554, xã Vĩnh Thái, 554R, xã Trung Nam, huyện Vĩnh Linh</t>
  </si>
  <si>
    <t>Tiểu khu 767G, xã Trung Giang, huyện Gio Linh</t>
  </si>
  <si>
    <t>Tiểu khu 808, NTK54, xã Hải Hưng, 809, xã Hải Định, NTK50, xã Hải Thượng,  huyện Hải Lăng</t>
  </si>
  <si>
    <t>Tiểu khu 580, 581, 582, 583Ô, xã Vĩnh Ô, huyện Vĩnh Linh; Tiểu khu 595, 598T, 600, xã Linh Trường, huyện Gio Linh</t>
  </si>
  <si>
    <t>Tiểu khu 540, 554, xã Vĩnh Thái, 541, xã Vĩnh Tú, NTK76, NTK83, xã Kim Thạch, NTK86, TT. Cửa Tùng, huyện Vĩnh Linh; Tiểu khu 567G, 568G, xã Trung Giang, 567M, 569, xã Gio Mỹ, 568H, xã Gio Hải, TT. Cửa Việt, huyện Gio Linh; Tiểu khu 790V, xã Triệu Vân, 791T,792, xã Triệu Trạch, Triệu Đại, Triệu Thuận, Triệu Phước, Triệu Độ, huyện Triệu Phong; P. Đông Lương, P. Đông Lễ, TP. Đông Hà</t>
  </si>
  <si>
    <t>NTK111, phường 5, TP. Đông Hà</t>
  </si>
  <si>
    <t>NTK11, TT. Cam Lộ, Tiểu khu 764, NTK9, xã Cam Tuyền, NTK6, NTK22, xã Cam Thủy, NTK7, xã Thanh An, huyện Cam Lộ</t>
  </si>
  <si>
    <t>Tiểu khu 666, 669, xã Hướng Hiệp, huyện Đakrông; Tiểu khu 668, xã Hướng Linh, huyện Hướng Hóa</t>
  </si>
  <si>
    <t>Tiểu khu 554, xã Vĩnh Thái, huyện Vĩnh Linh</t>
  </si>
  <si>
    <t>Tiểu khu 840TR, 855TR, xã Hải Trường, 840S, 855S, xã Hải Sơn, huyện Hải Lăng</t>
  </si>
  <si>
    <t>Tiểu khu 813A, 813B, xã Hải Phú, huyện Hải Lăng</t>
  </si>
  <si>
    <t>Tiểu khu 692, xã Hướng Tân, NTK28, xã Tân Lập, NTK29, xã Tân Liên, NTK30, xã Tân Long, huyện Hướng Hóa</t>
  </si>
  <si>
    <t>Tiểu khu 680, xã Đakrông, Tiểu khu 681, xã Hướng Hiệp, huyện Đakrông</t>
  </si>
  <si>
    <t>Tiểu khu 772, 773, xã Cam Tuyền, huyện Cam Lộ</t>
  </si>
  <si>
    <t>Tiểu khu 770, 771, 772, 773, 774, xã Cam Tuyền, huyện Cam Lộ</t>
  </si>
  <si>
    <t>Tiểu khu 770, 771, 772, xã Cam Tuyền, huyện Cam Lộ</t>
  </si>
  <si>
    <t>Tiểu khu 568H, xã Gio Hải, huyện Gio Linh</t>
  </si>
  <si>
    <t>Tiểu khu 588T, NTK106 xã Linh Trường, 565S, 566, xã Trung Sơn, huyện Gio Linh; Tiểu khu 572, 587, xã Vĩnh Hà, 563, 570S, 572S, NTK80, xã Vĩnh Sơn, huyện Vĩnh Linh</t>
  </si>
  <si>
    <t>Tiểu khu 563, xã Vĩnh Sơn, huyện Vĩnh Linh</t>
  </si>
  <si>
    <t>Tiểu khu 791T, xã Triệu Trạch, huyện Triệu Phong</t>
  </si>
  <si>
    <t>Tiểu khu 777A, 777B, xã Cam Hiếu, huyện Cam Lộ</t>
  </si>
  <si>
    <t>Tiểu khu 764, xã Cam Tuyền, huyện Cam Lộ</t>
  </si>
  <si>
    <t>NTK11, TT. Cam Lộ, Tiểu khu 777B, xã Cam Hiếu, huyện Cam Lộ</t>
  </si>
  <si>
    <t>Tiểu khu 815, xã Hải Lệ, TX. Quảng Trị</t>
  </si>
  <si>
    <t>Tiểu khu 779U, P. Đông Lương, TP. Đông Hà</t>
  </si>
  <si>
    <t>NTK77, xã Vĩnh Long, huyện Vĩnh Linh</t>
  </si>
  <si>
    <t>Ranh giới Dự án nằm ngoài ba loại rừng</t>
  </si>
  <si>
    <t>Cho thuê môi trường rừng, không thuộc đối tượng CMĐSDR</t>
  </si>
  <si>
    <t>Chưa có VB pháp lý của cấp có thẩm quyền</t>
  </si>
  <si>
    <t>Chưa có bản đồ ranh giới, vị trí cụ thể</t>
  </si>
  <si>
    <t>Bản đồ, VB pháp lý chưa rõ</t>
  </si>
  <si>
    <t>Quyết định số 1156/QĐ-UBND ngày 08/5/2020; Quyết định số 1187/QĐ-UBND ngày 06/5/2022 của UBND tỉnh</t>
  </si>
  <si>
    <t>Quyết định số 2006/QĐ-UBND ngày 01/11/2022</t>
  </si>
  <si>
    <t>Quyết định số 2629/QĐ-UBND ngày 07/12/2022</t>
  </si>
  <si>
    <t>Quyết định số 2629/QĐ-UBND ngày 07/12/2023</t>
  </si>
  <si>
    <t>Quyết định số 499/QĐ-UBND 
ngày 05/5/2005 và QĐ: 1214/QĐ-UBND 
ngày 04/7/2017</t>
  </si>
  <si>
    <t>Quyết định số  417/QĐ-UBND 
ngày 23/3/2009</t>
  </si>
  <si>
    <t xml:space="preserve">Khu đô thị sinh thái biển AE Resort - Cửa Tùng </t>
  </si>
  <si>
    <t xml:space="preserve">NTK83, xã Kim Thạch, NTK79, TT. Cửa Tùng, huyện Vĩnh Linh </t>
  </si>
  <si>
    <r>
      <t xml:space="preserve">Quyết định chấp thuận chủ trương đầu tư đồng thời chấp thuận nhà đầu tư số: 1479/QĐ-UBND </t>
    </r>
    <r>
      <rPr>
        <i/>
        <sz val="11"/>
        <rFont val="Times New Roman"/>
        <family val="1"/>
      </rPr>
      <t>(Chứng nhận lần đầu ngày 02/6/2022)</t>
    </r>
    <r>
      <rPr>
        <sz val="11"/>
        <rFont val="Times New Roman"/>
        <family val="1"/>
      </rPr>
      <t xml:space="preserve">; Quyết định chấp thuận chủ trương đầu tư đồng thời chấp thuận nhà đầu tư số: 1552/QĐ-UBND </t>
    </r>
    <r>
      <rPr>
        <i/>
        <sz val="11"/>
        <rFont val="Times New Roman"/>
        <family val="1"/>
      </rPr>
      <t>(điều chỉnh lần thứ nhất ngày 13/6/2022).</t>
    </r>
  </si>
  <si>
    <t>Quyết định số 381/QĐ-UBND ngày 13/2/2020 của UBND tỉnh Quảng Trị</t>
  </si>
  <si>
    <t xml:space="preserve">Thông báo số 250/TB-UBND ngày 30/12/2022 của UBND tỉnh </t>
  </si>
  <si>
    <t>Tiểu khu 705B, xã Tà Long, huyện Đakrông</t>
  </si>
  <si>
    <t>NTK42, xã Hải Lâm, huyện Hải Lăng, 
Tiểu khu 663K, TT. Krôngklang, huyện Đakrông</t>
  </si>
  <si>
    <t>Quyết định số 1419/QĐ-UBND  ngày 26/06/2018 của UBND tỉnh Quảng Trị</t>
  </si>
  <si>
    <t>Tiểu khu 605C, 765D, 766, xã Cam Tuyền, huyện Cam Lộ; NTK87, TT. Gio Linh, 596, 609M, xã Gio Mỹ, NTK92, xã Gio Châu, 609TH, xã Gio Mai, 605A, 605B xã Linh Trường, NTK93, xã Gio Sơn, NTK101, xã Hải Thái, huyện Gio Linh</t>
  </si>
  <si>
    <t>Cảng Mỹ Thủy Giai đoạn 1</t>
  </si>
  <si>
    <t>Nhà máy điện LNG Hải Lăng Giai đoan 1</t>
  </si>
  <si>
    <t>Đường nối đường Hồ Chí Minh nhánh Đông với đường Hồ Chí Minh nhánh Tây</t>
  </si>
  <si>
    <t>Đập dâng Khe Mước</t>
  </si>
  <si>
    <t>Cơ sở hạ tầng khu dịch vụ du lịch Cửa Tùng-Cửa Việt</t>
  </si>
  <si>
    <t>Dự án đầu tư khai thác mỏ đất làm vật liệu san lấp Gio An</t>
  </si>
  <si>
    <t>Nhà máy sản xuất tấm pin Năng lượng mặt trời</t>
  </si>
  <si>
    <t>Dự án đầu tư khai thác mỏ đất làm vật liệu san lấp Triệu Thượng</t>
  </si>
  <si>
    <t>Cụm Công nghiệp Hải Lệ Giai đoạn 1</t>
  </si>
  <si>
    <t>Khai thác chế biến đá, cát nhân tạo làm vật liệu xây dựng thông thường và đất làm vật liệu san lấp đi kèm (GĐ2)</t>
  </si>
  <si>
    <t>Trạm biến áp 500Kv Quảng Trị và đường dây đấu nối Quảng Trị-rẽ Vũng Áng-Đà Nẵng</t>
  </si>
  <si>
    <t xml:space="preserve">Đường nối thị trấn Cam Lộ với các vùng kinh tế trọng điểm </t>
  </si>
  <si>
    <t>Nhà máy điện gió Cam Tuyền 1</t>
  </si>
  <si>
    <t>Nhà máy điện gió Cam Tuyền 2</t>
  </si>
  <si>
    <t>Nhà máy điện gió Cam Tuyền 3</t>
  </si>
  <si>
    <t>Cụm Thương mại dịch vụ va Công nghiệp xã Cam Hiếu (Giai đoạn 2)</t>
  </si>
  <si>
    <t>Thao trường huấn luyện quân sự xã Thanh An (Giai đoạn 1)</t>
  </si>
  <si>
    <t>Doanh trại đội phòng cháy chữa cháy tỉnh</t>
  </si>
  <si>
    <t>Mỏ đá Hướng Hiệp - Tuấn Kiệt</t>
  </si>
  <si>
    <t>Nhà máy điện gió Tân Thành Long</t>
  </si>
  <si>
    <t>Nhà máy điện gió LIG-Hướng Hóa 1</t>
  </si>
  <si>
    <t>Đường ven biển kết nối hành lang kinh tế đông tây tỉnh Quảng Trị - Giai đoạn 1</t>
  </si>
  <si>
    <t>Tổng diện tích (106 dự án)</t>
  </si>
  <si>
    <t>BIỂU TỈNH 4A: QUY HOẠCH RỪNG VÀ ĐẤT LÂM NGHIỆP SAU RÀ SOÁT, ĐIỀU CHỈNH QUY HOẠCH BẢO VỆ VÀ PHÁT TRIỂN RỪNG TỈNH QUẢNG TRỊ NĂM 2023 PHÂN THEO ĐƠN VỊ HÀNH CHÍNH</t>
  </si>
  <si>
    <t>Đơn vị: ha</t>
  </si>
  <si>
    <t>Loại đất, loại rừng</t>
  </si>
  <si>
    <t>Diện tích</t>
  </si>
  <si>
    <t>H. Vĩnh Linh</t>
  </si>
  <si>
    <t>H. Cồn Cỏ</t>
  </si>
  <si>
    <t>H. Gio Linh</t>
  </si>
  <si>
    <t>TP. Đông Hà</t>
  </si>
  <si>
    <t>H. Triệu Phong</t>
  </si>
  <si>
    <t>TX. Quảng Trị</t>
  </si>
  <si>
    <t>H. Hải Lăng</t>
  </si>
  <si>
    <t>H. Cam Lộ</t>
  </si>
  <si>
    <t>H. Đakrông</t>
  </si>
  <si>
    <t>H. Hướng Hóa</t>
  </si>
  <si>
    <t>Tổng diện tích tự nhiên</t>
  </si>
  <si>
    <t>A. Tổng diện tích rừng và đất LN</t>
  </si>
  <si>
    <t>a. Đất có rừng</t>
  </si>
  <si>
    <t>- Rừng tự nhiên</t>
  </si>
  <si>
    <t>- Rừng trồng</t>
  </si>
  <si>
    <t>b. Đất chưa có rừng</t>
  </si>
  <si>
    <t>- Đất trống lâm nghiệp</t>
  </si>
  <si>
    <t>- Đất khác trong lâm nghiệp</t>
  </si>
  <si>
    <t>B. Đất lâm nghiệp</t>
  </si>
  <si>
    <t>I. Đất rừng đặc dụng</t>
  </si>
  <si>
    <t>1. Đất có rừng</t>
  </si>
  <si>
    <t>1.1. Rừng tự nhiên</t>
  </si>
  <si>
    <t>a. Rừng gỗ lá rộng</t>
  </si>
  <si>
    <t>- Rừng giàu</t>
  </si>
  <si>
    <t>- Rừng trung bình</t>
  </si>
  <si>
    <t>- Rừng nghèo</t>
  </si>
  <si>
    <t>- Rừng nghèo kiệt</t>
  </si>
  <si>
    <t>- Rừng phục hồi</t>
  </si>
  <si>
    <t>b. Rừng hỗn giao</t>
  </si>
  <si>
    <t>c. Rừng tre nứa thuần loài</t>
  </si>
  <si>
    <t>d. Rùng lá kim</t>
  </si>
  <si>
    <t>e. Rừng ngập mặn</t>
  </si>
  <si>
    <t>f. Rừng núi đá</t>
  </si>
  <si>
    <t>1.2. Rừng trồng</t>
  </si>
  <si>
    <t>- Rừng gỗ chưa có trữ lượng</t>
  </si>
  <si>
    <t>- Rừng gỗ có trữ lượng</t>
  </si>
  <si>
    <t>- Rừng tre nứa</t>
  </si>
  <si>
    <t>- Rừng trồng khác</t>
  </si>
  <si>
    <t>2. Đất chưa có rừng</t>
  </si>
  <si>
    <t>- Đất trống có cây gỗ TS</t>
  </si>
  <si>
    <t>- Đất trống không có cây gỗ TS</t>
  </si>
  <si>
    <t>- Đất khác</t>
  </si>
  <si>
    <t>II. Đất rừng phòng hộ</t>
  </si>
  <si>
    <t>III. Đất rừng sản xuất</t>
  </si>
  <si>
    <t>C. Đất ngoài ba loại rừng</t>
  </si>
  <si>
    <t>C. Đất khác</t>
  </si>
  <si>
    <t>BIỂU TỈNH 4B: QUY HOẠCH RỪNG VÀ ĐẤT LÂM NGHIỆP SAU RÀ SOÁT, ĐIỀU CHỈNH QUY HOẠCH BẢO VỆ VÀ PHÁT TRIỂN RỪNG TỈNH QUẢNG TRỊ NĂM 2023 PHÂN THEO BA LOẠI RỪNG</t>
  </si>
  <si>
    <t>Đất Lâm nghiệp</t>
  </si>
  <si>
    <t>Ngoài ba loại rừng</t>
  </si>
  <si>
    <t>Tổng DT 
đất LN</t>
  </si>
  <si>
    <t>Rừng đặc dụng</t>
  </si>
  <si>
    <t>Rừng phòng hộ</t>
  </si>
  <si>
    <t>Rừng sản xuất</t>
  </si>
  <si>
    <t>Cộng</t>
  </si>
  <si>
    <t>VQG</t>
  </si>
  <si>
    <t>KBT 
TN</t>
  </si>
  <si>
    <t>BVCQ</t>
  </si>
  <si>
    <t>NCKH</t>
  </si>
  <si>
    <t>PH ĐN</t>
  </si>
  <si>
    <t>PH CSLB</t>
  </si>
  <si>
    <t>PH 
CG, CC</t>
  </si>
  <si>
    <t>PH KHÁC</t>
  </si>
  <si>
    <t>Diện tích tự nhiên</t>
  </si>
  <si>
    <t>Quảng Trị ngày 27 tháng 02 năm 2023</t>
  </si>
  <si>
    <t>Ranh gới DA nằm trong Cụm CN Krông Klang đã tích hợp vào bản đồ</t>
  </si>
  <si>
    <t>Ranh giới DA đường Khe Van đã tích hợp vào bản đồ</t>
  </si>
  <si>
    <t>Quyết định số 960/QĐ-UBND ngày 09/4/2020 của UBND tỉnh</t>
  </si>
  <si>
    <t>Hợp phần bồi thường, hỗ trợ tiểu dự án Đường Khe van (xã Hướng Hiêp, huyện đakarông) đi xã Hướng Linh, huyện Hướng Hoá, tỉnh Quảng Trị thuộc dự án hạ tầng cơ bản cho phát triển  tỉnh Quảng Trị (BIIG2) - Hướng Hóa</t>
  </si>
  <si>
    <t>Ranh gới DA nằm trong Cụm CN Cam Tuyền đã tích hợp vào bản đồ</t>
  </si>
  <si>
    <t xml:space="preserve"> Cam Lộ</t>
  </si>
  <si>
    <t>ĐTXD hạ tầng kỹ thuật Cụm công nghiệp Cam Tuyền</t>
  </si>
  <si>
    <t>Ranh gới DA nằm trong Cụm TMDV và CN Cam Hiếu đã tích hợp vào bản đồ</t>
  </si>
  <si>
    <t>Quyết định số 1752/QĐ-UBND ngày 27/8/2021 của UBND huyện Cam Lộ</t>
  </si>
  <si>
    <t>ĐTXD hạ tầng kỹ thuật Cụm Thương mại dịch vụ và Công nghiệp xã Cam Hiếu</t>
  </si>
  <si>
    <t>Ranh gới DA nằm trong Cụm CN Cam Hiếu đã tích hợp vào bản đồ</t>
  </si>
  <si>
    <t>ĐTXD hạ tầng kỹ thuật Cụm công nghiệp Cam Hiếu</t>
  </si>
  <si>
    <t>Quyết định số 713/QĐ-UBND ngày 13/4/2022 của UBND huyện Cam Lộ</t>
  </si>
  <si>
    <t>ĐTXD hạ tầng kỹ thuật Cụm công nghiệp Cam Hiếu; Hạng mục: San lấp mặt bằng đất công nghiệp Lô CN 1.5 và CN 1.9</t>
  </si>
  <si>
    <t>Quyết định số 712/QĐ-UBND ngày 13/4/2022 của UBND huyện Cam Lộ</t>
  </si>
  <si>
    <t>ĐTXD hạ tầng kỹ thuật Cụm công nghiệp Cam Hiếu; Hạng mục: San lấp mặt bằng đất công nghiệp một phần các Lô CN 1.3 và CN 1.4</t>
  </si>
  <si>
    <t>Quyết định số 714/QĐ-UBND ngày 13/4/2022 của UBND huyện Cam Lộ</t>
  </si>
  <si>
    <t>Quyết định số 675/QĐ-UBND ngày 07/4/2022 của UBND huyện Cam Lộ</t>
  </si>
  <si>
    <t>ĐTXD hạ tầng kỹ thuật Cụm công nghiệp Cam Hiếu; Hạng mục: San lấp mặt bằng đất công nghiệp Lô CN 1.8 và CN 1.12</t>
  </si>
  <si>
    <t xml:space="preserve">Quyết định số 715/QĐ-UBND ngày 13/4/2022 của UBND huyện Cam Lộ </t>
  </si>
  <si>
    <t>ĐTXD hạ tầng kỹ thuật Cụm công nghiệp Cam Hiếu; Hạng mục: San lấp mặt bằng đất công nghiệp Lô CN 6.7 và CN 6.8</t>
  </si>
  <si>
    <t>Quyết định số 668/QĐ-UBND ngày 04/4/2022 của UBND huyện Cam Lộ</t>
  </si>
  <si>
    <t>ĐTXD hạ tầng kỹ thuật Cụm công nghiệp Cam Hiếu; Hạng mục: San lấp mặt bằng đất công nghiệp Lô CN 6.4, CN 6.5, CN 6.9 và CN 6.10</t>
  </si>
  <si>
    <t>Quyết định số 674/QĐ-UBND ngày 07/4/2022 của UBND huyện Cam Lộ</t>
  </si>
  <si>
    <t>ĐTXD hạ tầng kỹ thuật Cụm công nghiệp Cam Hiếu; Hạng mục: San lấp mặt bằng đất công nghiệp Lô CN 6.2 và CN 6.3.</t>
  </si>
  <si>
    <t>Quyết định số 667/QĐ-UBND ngày 04/4/2022 của UBND huyện Cam Lộ</t>
  </si>
  <si>
    <t>ĐTXD hạ tầng kỹ thuật Cụm công nghiệp Cam Hiếu; Hạng mục: San lấp mặt bằng đất công nghiệp Lô CN 6.1 và CN 6.6.</t>
  </si>
  <si>
    <t>Tx Quảng Trị</t>
  </si>
  <si>
    <t>Quyết định số 289/QĐ-TM của Bộ Tổng Tham mưu Bộ đội Biên phòng; QĐ số 1187/QĐ-UBND ngày 06/5/2022 của UBND tỉnh</t>
  </si>
  <si>
    <t xml:space="preserve">Quyết định số 2441/QĐ-UBND ngày 10/9/2021 của UBND tỉnh Quảng Trị </t>
  </si>
  <si>
    <t>Nghị Quyết số 164/NQ-HĐND ngày 09/12/2021 của HĐND tỉnh Quảng Trị</t>
  </si>
  <si>
    <t>Điều chỉnh, mở rộng bãi tắm Cửa Việt thuộc Khu Dịch vụ - Du lịch Cửa Việt</t>
  </si>
  <si>
    <t>Hđ Cồn Cỏ</t>
  </si>
  <si>
    <t>Viĩnh Linh</t>
  </si>
  <si>
    <t>Khu tái định cư Cao tốc Vạn Ninh-Cam Lộ (Vĩnh Khê, Vĩnh Hà, Vĩnh Sơn)</t>
  </si>
  <si>
    <t>Khu thương mại dịch vụ và nghỉ dưỡng cao cấp nữ hoàng bãi dài Cửa Tùng 2</t>
  </si>
  <si>
    <t>Văn bản số 5215/UBND-KGVX ngày 20/10/2022</t>
  </si>
  <si>
    <t>Quyết định số 1929/QĐ-UBND ngày 27/7/2021 của UBND tỉnh</t>
  </si>
  <si>
    <t>Điều chỉnh, bổ sung QH</t>
  </si>
  <si>
    <t xml:space="preserve">Quy hoạch Trang trại chăn nuôi tập trung công nghệ cao </t>
  </si>
  <si>
    <t xml:space="preserve">Quyết định số 1224/QĐ-UBND ngày 17/5/2013 của UBND tỉnh </t>
  </si>
  <si>
    <t>Bãi chôn lấp chất thải rắn tại cụm xã Cam Chính, Cam Nghĩa</t>
  </si>
  <si>
    <t xml:space="preserve">Công văn số 1786/UBND-CN  ngày 06/7/2009 của UBND tỉnh </t>
  </si>
  <si>
    <t>Đường tránh lũ và dãn dân vùng sụt lún huyện Cam Lộ</t>
  </si>
  <si>
    <t>Quyết định số 2605/QĐ-UBND ngày 24/10/2016 của UBND tỉnh</t>
  </si>
  <si>
    <t>Đường lâm nghiệp phục vụ sản xuất vùng nguyên liệu tập trung và phòng chống cháy rừng huyện Cam Lộ (giai đoạn 2)</t>
  </si>
  <si>
    <t>Xây dựng mới</t>
  </si>
  <si>
    <t>Xây dựng cơ sở hạ tầng khu dân cư xã Cam Chính - Cam Nghĩa, huyện Cam Lộ</t>
  </si>
  <si>
    <t>Nhà máy chế biến quế hồi</t>
  </si>
  <si>
    <t>kế hoạch trung hạn</t>
  </si>
  <si>
    <t>Quy hoaạch phát triển trang trại tổng hợp khu vực đường ngang hồ số 7</t>
  </si>
  <si>
    <t>Quyết định số 2759/QĐ-UBND ngày 27/9/2021 của UBND tỉnh</t>
  </si>
  <si>
    <t>Đất dự phòng phát triển Khu vui chơi, giải trí cộng đồng (Khu đô thị Sòng)</t>
  </si>
  <si>
    <t>Chuyển tiếp từ ĐCQH</t>
  </si>
  <si>
    <t>Công viên cây xanh - văn hóa, thể dục thể thao huyện Cam Lộ</t>
  </si>
  <si>
    <t>Đất vật liệu san lấp công trình ( khu vực Đèo Cùa)</t>
  </si>
  <si>
    <t>Đất vật liệu san lấp công trình ( khu vực Khe Táy Trong)</t>
  </si>
  <si>
    <t>Đất vật liệu san lấp công trình ( khu vực  Đồng Quén)</t>
  </si>
  <si>
    <t>XD CSHT KDC các xã trên địa bàn huyện</t>
  </si>
  <si>
    <t>Khu dân cư thôn Mỹ Xuân</t>
  </si>
  <si>
    <t>Khu dân cư hai bên đường 2 đi hồ Trúc Kinh</t>
  </si>
  <si>
    <t>Khu dân cư An Thái</t>
  </si>
  <si>
    <t>Khu dân cư thôn Đâu Bình, Tân Quang (dọc hai bên đường Cam Lộ - Gio Linh)</t>
  </si>
  <si>
    <t>Khu dân cư Tân Hiệp (Dọc đường Tân Hiệp - Đâu Bình)</t>
  </si>
  <si>
    <t>Đấu giá quyền sử dụng đất khu vực thôn Phan Xá Phường (Phường Cội cũ)</t>
  </si>
  <si>
    <t>Khu dân cư, TĐC cao tốc (Giai đoạn 2)</t>
  </si>
  <si>
    <t xml:space="preserve">Chuyển tiếp từ ĐCQH </t>
  </si>
  <si>
    <t xml:space="preserve">Khu TĐC Tân Trúc, thôn Nam Hiếu </t>
  </si>
  <si>
    <t>Xây dựng cơ sở hạ tầng khu dân cư thôn Nam Hiếu, xã Cam Hiếu, huyện Cam Lộ</t>
  </si>
  <si>
    <t>Quy hoạch khu dân cư thôn Đoàn Kết</t>
  </si>
  <si>
    <t>Quy hoạch điểm dân cư nông thôn Cam Lộ Phường</t>
  </si>
  <si>
    <t>Quy hoạch khu dân cư thôn Minh Chính</t>
  </si>
  <si>
    <t>Bổ sung</t>
  </si>
  <si>
    <t>Bải chôn lấp rác huyện VT1 - VT 2 (Cam Thành, Cam Chính)</t>
  </si>
  <si>
    <t>Đăng kí mới</t>
  </si>
  <si>
    <t>Quy hoạch đài tưởng niệm các anh hùng liệt sĩ Đường 9</t>
  </si>
  <si>
    <t>Chuyển tiếp từ ĐCQH (Bổ sung diện tích)</t>
  </si>
  <si>
    <t>Quy hoạch tổng thể thành Tân Sở</t>
  </si>
  <si>
    <t>Trạm bơm Đá Lã</t>
  </si>
  <si>
    <t>Hồ Tân Phú</t>
  </si>
  <si>
    <t xml:space="preserve">Kênh tiêu úng Nam Hùng, Nghĩa Hy, Thiết tràng, Hiếu Bắc </t>
  </si>
  <si>
    <t>Hệ thống giao thông vùng nguyên liệu, cây con chủ lực: Hạng mục tuyến 15 đoạn Km0+00-KM3+606,31</t>
  </si>
  <si>
    <t>Nâng cấp mở rộng đường Đâu Bình - An Thái</t>
  </si>
  <si>
    <t>Quy hoạch Vùng</t>
  </si>
  <si>
    <t>Đường giao thông liên huyện Gio Linh - Cam Lộ</t>
  </si>
  <si>
    <t xml:space="preserve">Xây dựng mới tuyến qua xã Cam Tuyền (tuyến từ Đâu Bình - Ba Thung) </t>
  </si>
  <si>
    <t>Đường giao thông phát triển kinh tế, kết hợp sản xuất tập trung phía Nam huyện Cam Lộ</t>
  </si>
  <si>
    <t>Đường kết nối dân sinh và phát triển kinh tế phía Đông huyện Cam Lộ</t>
  </si>
  <si>
    <t xml:space="preserve">Đường gom quanh cao tốc </t>
  </si>
  <si>
    <t>Quy hoạch tuyến tỉnh lộ 579 (Ái Tử - Trừ Lấu - Phượng Hoàng - Cùa)</t>
  </si>
  <si>
    <t>Xây dựng hệ thống giao thông vùng nguyên liệu cây con chủ lực, huyện Cam Lộ, tỉnh Quảng Trị</t>
  </si>
  <si>
    <t>Đường vào Khu di tích quốc gia Thành Tân Sở, huyện Cam Lộ</t>
  </si>
  <si>
    <t>Công trình: Khen thưởng huyện Cam Lộ đạt chuẩn huyện NTM; Hạng mục: Đường giao thông liên xã Thị trấn Cam Lộ - Cam Thành</t>
  </si>
  <si>
    <t>Đường vào vùng giống lúa - cá thuộc Hồ Nghĩa Hy huyện Cam Lộ</t>
  </si>
  <si>
    <t>Mở mới tuyến đường DH9 (tuyến Thượng Lâm đi quốc lộ 1A)</t>
  </si>
  <si>
    <t>Trường sát hạch lái xe</t>
  </si>
  <si>
    <t>Điểm dừng chân, dịch vụ kho bải, logistics ( Đường cao tốc Đông Hà - Lao Bảo)</t>
  </si>
  <si>
    <t>Khu đô thị phức hợp, nghỉ dưỡng và sân Golf Cam Lộ</t>
  </si>
  <si>
    <t>Quyết định số 297/QĐ-UBND ngày 23/2/2022 của UBND huyện</t>
  </si>
  <si>
    <t>Điểm dân cư nông thôn Bích Giang và cụm kho bãi công nghiệp phía Nam nhà máy xi măng, xã Cam Hiếu</t>
  </si>
  <si>
    <t>Cụm công nghiệp – thương mại – logistics Cam Hiếu</t>
  </si>
  <si>
    <t xml:space="preserve"> Cụm công nghiệp Cam Hiếu II</t>
  </si>
  <si>
    <t xml:space="preserve"> Mở rộng cụm công nghiệp Cam Hiếu</t>
  </si>
  <si>
    <t xml:space="preserve">Xây dựng trụ sở công an xã Cam Thành </t>
  </si>
  <si>
    <t xml:space="preserve">Thao trường huấn luyện, diễn tập khu vực phòng thủ huyện Cam lộ  
</t>
  </si>
  <si>
    <t>Khu vực phòng thủ huyện Cam Lộ 1 (Cắn cứ chiến đấu)</t>
  </si>
  <si>
    <t>Chuyển đất từ đất rừng sản xuất sang đất nông nghiệp khác</t>
  </si>
  <si>
    <t xml:space="preserve">Quy hoạch phát triển trang trại tổng hợp phía đông đường vào Khe Lấp </t>
  </si>
  <si>
    <t>Xây dựng trang trại Chăn nuôi</t>
  </si>
  <si>
    <t>Chuyển mục đích sử dụng đất từ đất rừng sản xuất sang đất nông nghiệp khác</t>
  </si>
  <si>
    <t>Quy hoạch trang trại tập trung thôn Minh Chính ( Bắc Trung Bộ giao lại xã quản lý)</t>
  </si>
  <si>
    <t>Chuyển đất rừng sản xuất sang đất nông nghiệp khác</t>
  </si>
  <si>
    <t>Quy hoạch khu trang trại Đàng Ngang, hốc Cui thôn An Mỹ</t>
  </si>
  <si>
    <t>Chuyển MĐSD từ đất rừng sản xuất sang trồng cây lâu năm</t>
  </si>
  <si>
    <t>Chuyển đất rừng sản xuất sang đất trồng cây hằng năm khác</t>
  </si>
  <si>
    <t>Nghị quyết số 40/QĐ-UBND ngày 24/6/2021</t>
  </si>
  <si>
    <t>Đường vào khu di tích Quốc gia thành Tân Sở</t>
  </si>
  <si>
    <t>Đang thẩm định Quy hoạch</t>
  </si>
  <si>
    <t>Khu tái định cư dự án thành phần đoạn Vạn Ninh -  Cam Lộ thuộc dự án  đường cao tốc Bắc – Nam qua huyện Cam Lộ</t>
  </si>
  <si>
    <t>Quyết định số 2793/QĐ-UBND ngày 22/12/2021</t>
  </si>
  <si>
    <t>San tạo mặt bằng phục vụ xây dựng cơ sở hạ tầng khu dân cư thôn Nam Hiếu, xã Cam Hiếu, huyện Cam Lộ</t>
  </si>
  <si>
    <t xml:space="preserve"> Hải Lăng</t>
  </si>
  <si>
    <t xml:space="preserve">Thông báo số 212/TB-UBND ngày 24/12/2021 của UBND tỉnh </t>
  </si>
  <si>
    <t>Bổ sung Khu TĐC dự án mở rộng Quốc Lộ 9</t>
  </si>
  <si>
    <t>Dự án trang trại tổng hợp</t>
  </si>
  <si>
    <t>QH đất trang trại nông nghiệp và khu chăn nuôi tập trung thôn Hà Thanh</t>
  </si>
  <si>
    <t>QH đất trang trại tổng hợp</t>
  </si>
  <si>
    <t>Chuyển đổi sang trồng cây hàng năm khác</t>
  </si>
  <si>
    <t xml:space="preserve">QH đất trang trại nông nghiệp (NKH) </t>
  </si>
  <si>
    <t>QH đất trang trại nông nghiệp và khu chăn nuôi tập trung tại các thôn (Bến hải, Kinh Môn)</t>
  </si>
  <si>
    <t>QH đất trang trại nông nghiệp và khu chăn nuôi tập trung</t>
  </si>
  <si>
    <t>QH đất trang trại nông nghiệp và khu chăn nuôi tập trung tại các thôn (Thủy Bạn - Cang Gián, Hà Lợi Trung); trồng và chế biến cây dược liệu</t>
  </si>
  <si>
    <t xml:space="preserve"> Dự án trồng và chế biến cây dược liệu</t>
  </si>
  <si>
    <t>QH đất trang trại nông nghiệp; khu chăn nuôi tập trung</t>
  </si>
  <si>
    <t>QH đất dự trữ (khu vực sân bay để xây dựng các công trình thương mại, dịch vụ, logistics,… phục vụ, hỗ trợ phát triển khu Quán Ngang, cụm công nghiệp Đông Gio Linh và cảng hàng không Quảng Trị,...)</t>
  </si>
  <si>
    <t xml:space="preserve">Mỏ đất làm vật liệu san lấp </t>
  </si>
  <si>
    <t xml:space="preserve">QH rác và khu xử lý rác thải </t>
  </si>
  <si>
    <t>QH nghĩa địa các thôn Bến Tắt</t>
  </si>
  <si>
    <t>QH nghĩa địa các thôn Hà Thanh, Hà Trung</t>
  </si>
  <si>
    <t>Mở rộng nghĩa địa An Xá</t>
  </si>
  <si>
    <t>Mở rộng nghĩa địa Trung Sơn</t>
  </si>
  <si>
    <t>QH nghĩa địa</t>
  </si>
  <si>
    <t>QH trung tâm học tập cộng đồng thôn Hà Thượng</t>
  </si>
  <si>
    <t>QH trung tâm học tập cộng đồng thôn Hà Thanh</t>
  </si>
  <si>
    <t>Khu Vui chơi giải trí</t>
  </si>
  <si>
    <t>QH bãi tắm cộng đồng</t>
  </si>
  <si>
    <t>MR chùa Linh Hải</t>
  </si>
  <si>
    <t>QH trụ sở quân sự xã</t>
  </si>
  <si>
    <t>QH trụ sở UBND xã</t>
  </si>
  <si>
    <t>Phát triển dân cư và khu tái định cư Dự án Đường ven biển kết nối hành lang kinh tế Đông Tây (đường Hùng Vương nối dài); tổng diện tích là 10 ha, trong đó đất ở 5 ha.</t>
  </si>
  <si>
    <t>Phát triển các điểm dân cư tại các khu phố  thị trấn Cửa Việt</t>
  </si>
  <si>
    <t>Phát triển dân cư dọc hai bên đường đi các xã phía Nam; tổng diện tích là 4 ha, trong đó 2.5 ha là đất ở.</t>
  </si>
  <si>
    <t>Phát triển điểm dân cư giai đoạn 3</t>
  </si>
  <si>
    <t>QH các khu dân cư dọc đường ven biển kết nối hành lang kinh tế Đông Tây</t>
  </si>
  <si>
    <t>QH đất ở thôn Đồng Dôn</t>
  </si>
  <si>
    <t>QH đất ở</t>
  </si>
  <si>
    <t>QH phát triển điểm dân cư tại các thôn</t>
  </si>
  <si>
    <t>QH khu đất ở các thôn</t>
  </si>
  <si>
    <t>QH khu đấu giá phía Đông của Tuyến đường ven biển</t>
  </si>
  <si>
    <t>QH đất ở  trong dự án Tổ hợp khu du lịch nghỉ dưỡng, vui chơi giải trí và đô thị biển Gio Linh, tổng diện tích 204, 70 ha</t>
  </si>
  <si>
    <t>Phát triển các điểm dân cư tại các thôn (Bắc Sơn, Nam Sơn, Cang Gián)</t>
  </si>
  <si>
    <t>Phát triển các điểm dân cư tại các thôn (Bến Hà, Đồng Dôn)</t>
  </si>
  <si>
    <t>Phát triển các điểm dân cư tại các thôn (Đông Hải, Vĩnh Tân, Xuân Thượng, Thiện Thành)</t>
  </si>
  <si>
    <t>Phát triển các điểm dân cư tại các thôn (An Khê, Đại Đồng Nhất, Trí Tiến, Phúc Ốc)</t>
  </si>
  <si>
    <t>Phát triển điểm dân cư các thôn (Võ xá, Bến Hải, Kinh Môn, An Đồng)</t>
  </si>
  <si>
    <t>QH đấu giá đất tại các thôn (Xuân Mỵ, Bách Lộc, Cao Xá, Xuân Hòa,. Xuân Long)</t>
  </si>
  <si>
    <t>Phát triển các điểm dân cư</t>
  </si>
  <si>
    <t>Phát triển các điểm dân cư tại các thôn (Lại An, Phước Thị, Cẩm phổ, An Mỹ)</t>
  </si>
  <si>
    <t>Khu tái định cư và quy hoạch đất ở đường 73 Đông, đường 75 Đông, đường liên xã Tân Minh - Lâm Xuân, đường Mai Xá - Lâm Xuân</t>
  </si>
  <si>
    <t>QH đất ở dọc tuyến đường quốc phòng</t>
  </si>
  <si>
    <t xml:space="preserve">Phát triển điểm dân cư </t>
  </si>
  <si>
    <t>Phát triển điểm dân cư thôn Hà Thanh, Hà Thượng, Hà Trung</t>
  </si>
  <si>
    <t>Phát triển điểm dân cư xã Linh Thượng</t>
  </si>
  <si>
    <t>Phát triển điểm dân cư xã Gio Hải</t>
  </si>
  <si>
    <t>Phát triển điểm dân cư Hải Thái (thôn Hải An, Hải Hòa, An Phú, Trường Trị,Trường Thọ)</t>
  </si>
  <si>
    <t>QH đất ở mới thôn Nhĩ Thượng</t>
  </si>
  <si>
    <t xml:space="preserve">QH đất ở mới thôn An Mỹ </t>
  </si>
  <si>
    <t>Cải tạo và phát triển lưới điện trung hạ áp khu vực trung tâm huyện lỵ, thị xã, thành phố thuộc tỉnh Quảng Trị</t>
  </si>
  <si>
    <t>MR sân vận động xã</t>
  </si>
  <si>
    <t>QH khu trung tâm thể thao xã</t>
  </si>
  <si>
    <t>QH sân bóng thôn Cẩm Phổ</t>
  </si>
  <si>
    <t>QH sân bóng mi ni</t>
  </si>
  <si>
    <t>QH sân thể thao thôn Cẩm Phổ</t>
  </si>
  <si>
    <t>MR sân bóng thôn Hà Thanh</t>
  </si>
  <si>
    <t>MR sân bóng thôn Hà Thượng</t>
  </si>
  <si>
    <t>QH trạm y tế xã</t>
  </si>
  <si>
    <t>QHMR trường trường mầm non thôn Xuân Tiến</t>
  </si>
  <si>
    <t>QH Trường tiểu học  và THCS</t>
  </si>
  <si>
    <t>QH đất giáo dục khu TĐC Bắc đường 76 Đông</t>
  </si>
  <si>
    <t>QH mạng lưới giao thông dự án Tổ hợp khu du lịch nghỉ dưỡng, vui chơi giải trí và đô thị biển Gio Linh, tổng diện tích 204,70 ha</t>
  </si>
  <si>
    <t>Khu DV-DL Giang Hải (tổng diện tích 42,48 ha, năm 2021 xây dựng khu Du lịch sinh thái nghỉ dưỡng cao cấp Giang Hải 12,64 ha và dự án APEC Trung Giang - Gio Hải 12,70 ha)</t>
  </si>
  <si>
    <t>Dự án tuyến tránh QL1A đoạn qua thị xã Quảng trị (hạng mục cầu Thành cổ và đường dẫn)dự án chuyển tiếp</t>
  </si>
  <si>
    <t>Quyết định 2834/QĐ-UBND ngày 01/10/2020 của UBND tỉnh</t>
  </si>
  <si>
    <t xml:space="preserve"> Quyết định số 2326/QĐ-UBND ngày 31/8/2021; Quyết định số 2350/QĐ-UBND ngày 13/9/2022 của UBND tỉnh Quảng Trị</t>
  </si>
  <si>
    <t>Hđ. Cồn Cỏ</t>
  </si>
  <si>
    <t>Xây dựng cơ sở hạ tầng điểm dân cư nông thôn Thái Lai</t>
  </si>
  <si>
    <t>Xây dựng cơ sở hạ tầng điểm dân cư nông thônThái Lai (Trọt Đào)</t>
  </si>
  <si>
    <t>Xây dựng cơ sở hạ tầng điểm dân cư nông thôn Thử luật</t>
  </si>
  <si>
    <t>Xây dựng cơ sở hạ tầng dân cư thôn Tân Mạch</t>
  </si>
  <si>
    <t>Xây dựng cơ sở hạ tầng dân cư thôn Rào Trường</t>
  </si>
  <si>
    <t xml:space="preserve">Quyết định số 1731/QĐ-BGTVT ngày 27/12/2022 của Bộ giao thông vận tải </t>
  </si>
  <si>
    <t>Gio Linh, 
Đông Hà</t>
  </si>
  <si>
    <t>Tổng diện tích (ha)</t>
  </si>
  <si>
    <t>Tình trạng</t>
  </si>
  <si>
    <t>Diện tích đăng ký (ha)</t>
  </si>
  <si>
    <t>Tên dự án</t>
  </si>
  <si>
    <t>BIỂU 01: DANH MỤC DỰ ÁN/CÔNG TRÌNH ĐÃ ĐƯỢC CẤP CÓ THẨM QUYỀN PHÊ DUYỆT CHUYỂN MỤC ĐÍCH SỬ DỤNG RỪNG TÍCH HỢP VÀO ĐIỀU CHỈNH QUY HOẠCH BA LOẠI RỪNG TỈNH QUẢNG TRỊ</t>
  </si>
  <si>
    <t>BIỂU 02: DANH MỤC DỰ ÁN/CÔNG TRÌNH DỰ KIẾN CHUYỂN MỤC ĐÍCH SỬ DỤNG RỪNG ĐỂ THỰC HIỆN CÁC DỰ ÁN ĐẦU TƯ TÍCH HỢP VÀO ĐIỀU CHỈNH QUY HOẠCH BA LOẠI RỪNG TỈNH QUẢNG TRỊ</t>
  </si>
  <si>
    <t>BIỂU 03: DANH MỤC DỰ ÁN/CÔNG TRÌNH ĐĂNG KÝ CHUYỂN MỤC ĐÍCH SỬ DỤNG RỪNG NHƯNG CHƯA ĐỦ CƠ SỞ 
ĐỂ TÍCH HỢP VÀOĐIỀU CHỈNH BA LOẠI RỪNG TỈNH QUẢNG TRỊ</t>
  </si>
  <si>
    <t>Quảng Trị ngày 27 tháng 02năm 2023</t>
  </si>
  <si>
    <t>Quảng Trị ngày 27 tháng 2 năm 2023</t>
  </si>
  <si>
    <t>Khu công nghiệp Quán Ngang giai đoạn 3</t>
  </si>
  <si>
    <t>Dự án khai thác titan sa khoáng lộ thiên tại Trung Giang (Công ty Thống Nhất)</t>
  </si>
  <si>
    <t>Khu đô thị sinh thái Nam Đông Hà</t>
  </si>
  <si>
    <t>Cảng Mỹ Thủy giai đoạn 2, giai đoạn 3</t>
  </si>
  <si>
    <t>Đường Câu Nhi, hạng mục ĐH50 - ĐH50A</t>
  </si>
  <si>
    <t>Khai thác mỏ sét đồi khu vực Hồ Lầy</t>
  </si>
  <si>
    <t>Giao đất không thông qua đấu giá Khu dân cư phía Đông Quốc lộ 9 mới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</si>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</sst>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_-;\-* #,##0.00\ _₫_-;_-* &quot;-&quot;??\ _₫_-;_-@_-"/>
    <numFmt numFmtId="165" formatCode="_(* #,##0.00_);_(* \(#,##0.00\);_(* &quot;-&quot;_);_(@_)"/>
    <numFmt numFmtId="166" formatCode="0.0"/>
    <numFmt numFmtId="167" formatCode="_-* #,##0.00_-;\-* #,##0.00_-;_-* &quot;-&quot;??_-;_-@_-"/>
  </numFmts>
  <fonts count="44" x14ac:knownFonts="1">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scheme val="minor"/>
    </font>
    <font>
      <b/>
      <sz val="12"/>
      <name val="Times New Roman"/>
      <family val="1"/>
    </font>
    <font>
      <b/>
      <sz val="10"/>
      <name val="Times New Roman"/>
      <family val="1"/>
    </font>
    <font>
      <b/>
      <sz val="11"/>
      <name val="Times New Roman"/>
      <family val="1"/>
    </font>
    <font>
      <sz val="11"/>
      <name val="Times New Roman"/>
      <family val="1"/>
    </font>
    <font>
      <sz val="10"/>
      <name val="Times New Roman"/>
      <family val="1"/>
    </font>
    <font>
      <i/>
      <sz val="11"/>
      <name val="Times New Roman"/>
      <family val="1"/>
    </font>
    <font>
      <sz val="11"/>
      <color theme="1"/>
      <name val="Times New Roman"/>
      <family val="1"/>
    </font>
    <font>
      <b/>
      <i/>
      <sz val="11"/>
      <name val="Times New Roman"/>
      <family val="1"/>
    </font>
    <font>
      <b/>
      <i/>
      <sz val="10"/>
      <name val="Times New Roman"/>
      <family val="1"/>
    </font>
    <font>
      <b/>
      <i/>
      <sz val="11"/>
      <color theme="1"/>
      <name val="Times New Roman"/>
      <family val="1"/>
    </font>
    <font>
      <sz val="12"/>
      <name val="Times New Roman"/>
      <family val="1"/>
    </font>
    <font>
      <sz val="12"/>
      <color theme="1"/>
      <name val="Times New Roman"/>
      <family val="1"/>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sz val="14"/>
      <name val=".VnTime"/>
    </font>
    <font>
      <i/>
      <sz val="12"/>
      <name val="Times New Roman"/>
      <family val="1"/>
    </font>
    <font>
      <sz val="14"/>
      <name val=".VnTime"/>
      <family val="2"/>
    </font>
    <font>
      <b/>
      <i/>
      <sz val="12"/>
      <color theme="1"/>
      <name val="Times New Roman"/>
      <family val="1"/>
    </font>
    <font>
      <b/>
      <i/>
      <sz val="12"/>
      <name val="Times New Roman"/>
      <family val="1"/>
    </font>
    <font>
      <sz val="18"/>
      <color theme="3"/>
      <name val="Cambria"/>
      <family val="2"/>
      <scheme val="major"/>
    </font>
    <font>
      <sz val="11"/>
      <name val="Calibri"/>
      <family val="2"/>
      <scheme val="minor"/>
    </font>
    <font>
      <i/>
      <sz val="10"/>
      <name val="Times New Roman"/>
      <family val="1"/>
    </font>
    <font>
      <sz val="12"/>
      <color rgb="FF000000"/>
      <name val="Times New Roman"/>
      <family val="1"/>
    </font>
    <font>
      <sz val="10"/>
      <name val="Arial"/>
      <family val="2"/>
    </font>
    <font>
      <b/>
      <sz val="14"/>
      <name val="Times New Roman"/>
      <family val="1"/>
    </font>
    <font>
      <b/>
      <sz val="9"/>
      <color indexed="81"/>
      <name val="Tahoma"/>
      <family val="2"/>
    </font>
    <font>
      <sz val="9"/>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0">
    <xf numFmtId="0" fontId="0" fillId="0" borderId="0"/>
    <xf numFmtId="43" fontId="3" fillId="0" borderId="0" applyFont="0" applyFill="0" applyBorder="0" applyAlignment="0" applyProtection="0"/>
    <xf numFmtId="0" fontId="2" fillId="0" borderId="0"/>
    <xf numFmtId="0" fontId="3" fillId="0" borderId="0"/>
    <xf numFmtId="164" fontId="2" fillId="0" borderId="0" applyFont="0" applyFill="0" applyBorder="0" applyAlignment="0" applyProtection="0"/>
    <xf numFmtId="0" fontId="31" fillId="0" borderId="0"/>
    <xf numFmtId="0" fontId="33" fillId="0" borderId="0"/>
    <xf numFmtId="167" fontId="33"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20" fillId="3" borderId="0" applyNumberFormat="0" applyBorder="0" applyAlignment="0" applyProtection="0"/>
    <xf numFmtId="0" fontId="24" fillId="6" borderId="16" applyNumberFormat="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0" fontId="26" fillId="7" borderId="19" applyNumberFormat="0" applyAlignment="0" applyProtection="0"/>
    <xf numFmtId="0" fontId="28" fillId="0" borderId="0" applyNumberFormat="0" applyFill="0" applyBorder="0" applyAlignment="0" applyProtection="0"/>
    <xf numFmtId="0" fontId="19" fillId="2" borderId="0" applyNumberFormat="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22" fillId="5" borderId="16" applyNumberFormat="0" applyAlignment="0" applyProtection="0"/>
    <xf numFmtId="0" fontId="25" fillId="0" borderId="18" applyNumberFormat="0" applyFill="0" applyAlignment="0" applyProtection="0"/>
    <xf numFmtId="0" fontId="21" fillId="4" borderId="0" applyNumberFormat="0" applyBorder="0" applyAlignment="0" applyProtection="0"/>
    <xf numFmtId="0" fontId="33" fillId="0" borderId="0"/>
    <xf numFmtId="0" fontId="33" fillId="0" borderId="0"/>
    <xf numFmtId="0" fontId="3" fillId="0" borderId="0"/>
    <xf numFmtId="0" fontId="3" fillId="8" borderId="20" applyNumberFormat="0" applyFont="0" applyAlignment="0" applyProtection="0"/>
    <xf numFmtId="0" fontId="23" fillId="6" borderId="17" applyNumberFormat="0" applyAlignment="0" applyProtection="0"/>
    <xf numFmtId="0" fontId="36" fillId="0" borderId="0" applyNumberFormat="0" applyFill="0" applyBorder="0" applyAlignment="0" applyProtection="0"/>
    <xf numFmtId="0" fontId="29" fillId="0" borderId="21" applyNumberFormat="0" applyFill="0" applyAlignment="0" applyProtection="0"/>
    <xf numFmtId="0" fontId="27" fillId="0" borderId="0" applyNumberFormat="0" applyFill="0" applyBorder="0" applyAlignment="0" applyProtection="0"/>
    <xf numFmtId="0" fontId="39" fillId="0" borderId="0"/>
    <xf numFmtId="0" fontId="40" fillId="0" borderId="0"/>
    <xf numFmtId="0" fontId="40" fillId="0" borderId="0"/>
    <xf numFmtId="164" fontId="1" fillId="0" borderId="0" applyFont="0" applyFill="0" applyBorder="0" applyAlignment="0" applyProtection="0"/>
    <xf numFmtId="0" fontId="1" fillId="0" borderId="0"/>
  </cellStyleXfs>
  <cellXfs count="200">
    <xf numFmtId="0" fontId="0" fillId="0" borderId="0" xfId="0"/>
    <xf numFmtId="0" fontId="6" fillId="0" borderId="0" xfId="0" applyFont="1" applyAlignment="1">
      <alignment horizontal="center" vertical="center"/>
    </xf>
    <xf numFmtId="0" fontId="7" fillId="0" borderId="0" xfId="0" applyFont="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wrapText="1"/>
    </xf>
    <xf numFmtId="0" fontId="5" fillId="0" borderId="9" xfId="0" applyFont="1" applyBorder="1" applyAlignment="1">
      <alignment horizontal="center" vertical="center" wrapText="1"/>
    </xf>
    <xf numFmtId="43" fontId="5" fillId="0" borderId="9" xfId="0" applyNumberFormat="1" applyFont="1" applyBorder="1" applyAlignment="1">
      <alignment vertical="center" wrapText="1"/>
    </xf>
    <xf numFmtId="43" fontId="7" fillId="0" borderId="0" xfId="0" applyNumberFormat="1"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Border="1" applyAlignment="1">
      <alignment vertical="center" wrapText="1"/>
    </xf>
    <xf numFmtId="0" fontId="7" fillId="0" borderId="12" xfId="0" applyFont="1" applyBorder="1" applyAlignment="1">
      <alignment vertical="center"/>
    </xf>
    <xf numFmtId="2" fontId="7" fillId="0" borderId="12" xfId="0" applyNumberFormat="1" applyFont="1" applyBorder="1" applyAlignment="1">
      <alignment vertical="center"/>
    </xf>
    <xf numFmtId="0" fontId="7" fillId="0" borderId="12" xfId="0" applyFont="1" applyBorder="1" applyAlignment="1">
      <alignment horizontal="center" vertical="center" wrapText="1"/>
    </xf>
    <xf numFmtId="0" fontId="8" fillId="0" borderId="12" xfId="0" quotePrefix="1" applyFont="1" applyBorder="1" applyAlignment="1">
      <alignment horizontal="left" vertical="center" wrapText="1"/>
    </xf>
    <xf numFmtId="0" fontId="8" fillId="0" borderId="12" xfId="0" quotePrefix="1" applyFont="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43" fontId="8" fillId="0" borderId="0" xfId="0" applyNumberFormat="1" applyFont="1" applyAlignment="1">
      <alignment horizontal="center" vertical="center"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left" vertical="center" wrapText="1"/>
    </xf>
    <xf numFmtId="0" fontId="12" fillId="0" borderId="9" xfId="0" applyFont="1" applyBorder="1" applyAlignment="1">
      <alignment horizontal="center" vertical="center" wrapText="1"/>
    </xf>
    <xf numFmtId="43" fontId="12" fillId="0" borderId="9" xfId="0" applyNumberFormat="1" applyFont="1" applyBorder="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43" fontId="9" fillId="0" borderId="0" xfId="0" applyNumberFormat="1" applyFont="1" applyAlignment="1">
      <alignment horizontal="center" vertical="center"/>
    </xf>
    <xf numFmtId="0" fontId="13"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vertical="center" wrapText="1"/>
    </xf>
    <xf numFmtId="0" fontId="13" fillId="0" borderId="12" xfId="0" applyFont="1" applyBorder="1" applyAlignment="1">
      <alignment horizontal="center" vertical="center"/>
    </xf>
    <xf numFmtId="0" fontId="11" fillId="0" borderId="0" xfId="0" applyFont="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2" fontId="7" fillId="0" borderId="12" xfId="0" applyNumberFormat="1" applyFont="1" applyFill="1" applyBorder="1" applyAlignment="1">
      <alignment horizontal="right" vertical="center" wrapText="1"/>
    </xf>
    <xf numFmtId="0" fontId="7" fillId="0" borderId="12" xfId="3" applyFont="1" applyFill="1" applyBorder="1" applyAlignment="1">
      <alignment horizontal="left" vertical="center" wrapText="1"/>
    </xf>
    <xf numFmtId="0" fontId="7" fillId="0" borderId="12" xfId="0" applyFont="1" applyFill="1" applyBorder="1" applyAlignment="1">
      <alignment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6" fillId="0" borderId="12" xfId="0" applyFont="1" applyFill="1" applyBorder="1" applyAlignment="1">
      <alignment horizontal="center" vertical="center" wrapText="1"/>
    </xf>
    <xf numFmtId="0" fontId="7" fillId="0" borderId="12" xfId="2" applyFont="1" applyFill="1" applyBorder="1" applyAlignment="1">
      <alignment horizontal="left" vertical="center" wrapText="1"/>
    </xf>
    <xf numFmtId="1" fontId="7" fillId="0" borderId="12" xfId="0" applyNumberFormat="1" applyFont="1" applyFill="1" applyBorder="1" applyAlignment="1">
      <alignment horizontal="center" vertical="center" wrapText="1"/>
    </xf>
    <xf numFmtId="0" fontId="7" fillId="0" borderId="12" xfId="3" applyFont="1" applyFill="1" applyBorder="1" applyAlignment="1">
      <alignment horizontal="center" vertical="center" wrapText="1"/>
    </xf>
    <xf numFmtId="0" fontId="7" fillId="0" borderId="12" xfId="0" quotePrefix="1" applyFont="1" applyFill="1" applyBorder="1" applyAlignment="1">
      <alignment horizontal="center" vertical="center" wrapText="1"/>
    </xf>
    <xf numFmtId="0" fontId="8" fillId="0" borderId="0" xfId="0" applyFont="1" applyFill="1" applyAlignment="1">
      <alignment horizontal="center" vertical="center" wrapText="1"/>
    </xf>
    <xf numFmtId="43" fontId="7" fillId="0" borderId="0" xfId="0" applyNumberFormat="1" applyFont="1" applyFill="1" applyAlignment="1">
      <alignment horizontal="center" vertical="center"/>
    </xf>
    <xf numFmtId="0" fontId="9" fillId="0" borderId="0" xfId="0" applyFont="1" applyFill="1" applyAlignment="1">
      <alignment horizontal="center" vertical="center"/>
    </xf>
    <xf numFmtId="2" fontId="7" fillId="0" borderId="12" xfId="0" applyNumberFormat="1" applyFont="1" applyFill="1" applyBorder="1" applyAlignment="1">
      <alignment horizontal="right" vertical="center"/>
    </xf>
    <xf numFmtId="0" fontId="11" fillId="0" borderId="0" xfId="0" applyFont="1" applyFill="1" applyAlignment="1">
      <alignment horizontal="center" vertical="center"/>
    </xf>
    <xf numFmtId="0" fontId="7" fillId="0" borderId="0" xfId="0" applyFont="1" applyFill="1" applyAlignment="1">
      <alignment horizontal="center" vertical="center" wrapText="1"/>
    </xf>
    <xf numFmtId="2" fontId="7" fillId="0" borderId="0"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2" xfId="0" applyFont="1" applyFill="1" applyBorder="1" applyAlignment="1">
      <alignment horizontal="center" vertical="center" wrapText="1"/>
    </xf>
    <xf numFmtId="43" fontId="5" fillId="0" borderId="9" xfId="0" applyNumberFormat="1" applyFont="1" applyFill="1" applyBorder="1" applyAlignment="1">
      <alignment vertical="center" wrapText="1"/>
    </xf>
    <xf numFmtId="43" fontId="8" fillId="0" borderId="0" xfId="0" applyNumberFormat="1" applyFont="1" applyFill="1" applyAlignment="1">
      <alignment horizontal="center" vertical="center" wrapText="1"/>
    </xf>
    <xf numFmtId="2" fontId="7" fillId="0" borderId="12" xfId="0" applyNumberFormat="1" applyFont="1" applyFill="1" applyBorder="1" applyAlignment="1">
      <alignment horizontal="center" vertical="center"/>
    </xf>
    <xf numFmtId="2" fontId="7" fillId="0" borderId="0" xfId="0" applyNumberFormat="1" applyFont="1" applyFill="1" applyAlignment="1">
      <alignment horizontal="center" vertical="center"/>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 fontId="7" fillId="0" borderId="0" xfId="3" applyNumberFormat="1" applyFont="1" applyFill="1" applyBorder="1" applyAlignment="1">
      <alignment horizontal="center" vertical="center" wrapText="1"/>
    </xf>
    <xf numFmtId="43" fontId="7" fillId="0" borderId="0" xfId="0" applyNumberFormat="1" applyFont="1" applyFill="1" applyAlignment="1">
      <alignment horizontal="center" vertical="center" wrapText="1"/>
    </xf>
    <xf numFmtId="43" fontId="8" fillId="0" borderId="12" xfId="0" applyNumberFormat="1" applyFont="1" applyFill="1" applyBorder="1" applyAlignment="1">
      <alignment vertical="center" wrapText="1"/>
    </xf>
    <xf numFmtId="43" fontId="7" fillId="0" borderId="12" xfId="0" applyNumberFormat="1" applyFont="1" applyFill="1" applyBorder="1" applyAlignment="1">
      <alignment vertical="center"/>
    </xf>
    <xf numFmtId="43" fontId="7" fillId="0" borderId="12" xfId="0" applyNumberFormat="1" applyFont="1" applyFill="1" applyBorder="1" applyAlignment="1">
      <alignment horizontal="right" vertical="center" wrapText="1"/>
    </xf>
    <xf numFmtId="43" fontId="7" fillId="0" borderId="12" xfId="4" applyNumberFormat="1" applyFont="1" applyFill="1" applyBorder="1" applyAlignment="1">
      <alignment horizontal="right" vertical="center" wrapText="1"/>
    </xf>
    <xf numFmtId="43" fontId="8" fillId="0" borderId="12" xfId="0" quotePrefix="1" applyNumberFormat="1" applyFont="1" applyFill="1" applyBorder="1" applyAlignment="1">
      <alignment vertical="center" wrapText="1"/>
    </xf>
    <xf numFmtId="164" fontId="7" fillId="0" borderId="0" xfId="0" applyNumberFormat="1" applyFont="1" applyFill="1" applyAlignment="1">
      <alignment horizontal="center" vertical="center"/>
    </xf>
    <xf numFmtId="2" fontId="7" fillId="0" borderId="0" xfId="0" applyNumberFormat="1" applyFont="1" applyFill="1" applyBorder="1" applyAlignment="1">
      <alignment horizontal="center" vertical="center" wrapText="1"/>
    </xf>
    <xf numFmtId="0" fontId="7" fillId="0" borderId="12" xfId="3" applyNumberFormat="1" applyFont="1" applyFill="1" applyBorder="1" applyAlignment="1">
      <alignment vertical="center" wrapText="1"/>
    </xf>
    <xf numFmtId="43" fontId="6" fillId="0" borderId="0" xfId="0" applyNumberFormat="1" applyFont="1" applyFill="1" applyAlignment="1">
      <alignment horizontal="center" vertical="center"/>
    </xf>
    <xf numFmtId="0" fontId="7" fillId="0" borderId="9" xfId="0" applyFont="1" applyFill="1" applyBorder="1" applyAlignment="1">
      <alignment horizontal="center" vertical="center"/>
    </xf>
    <xf numFmtId="0" fontId="14" fillId="0" borderId="0" xfId="5" applyFont="1" applyFill="1" applyAlignment="1">
      <alignment vertical="center"/>
    </xf>
    <xf numFmtId="0" fontId="4" fillId="0" borderId="0" xfId="5" applyFont="1" applyFill="1" applyBorder="1" applyAlignment="1">
      <alignment vertical="center"/>
    </xf>
    <xf numFmtId="0" fontId="14" fillId="0" borderId="0" xfId="5" applyFont="1" applyFill="1" applyBorder="1" applyAlignment="1">
      <alignment vertical="center"/>
    </xf>
    <xf numFmtId="0" fontId="32" fillId="0" borderId="0" xfId="5" applyFont="1" applyFill="1" applyBorder="1" applyAlignment="1">
      <alignment vertical="center"/>
    </xf>
    <xf numFmtId="0" fontId="4" fillId="0" borderId="12" xfId="5" applyFont="1" applyFill="1" applyBorder="1" applyAlignment="1">
      <alignment horizontal="center" vertical="center"/>
    </xf>
    <xf numFmtId="0" fontId="4" fillId="0" borderId="0" xfId="5" applyFont="1" applyFill="1" applyBorder="1" applyAlignment="1">
      <alignment horizontal="center" vertical="center"/>
    </xf>
    <xf numFmtId="0" fontId="4" fillId="0" borderId="0" xfId="5" applyFont="1" applyFill="1" applyAlignment="1">
      <alignment horizontal="center" vertical="center"/>
    </xf>
    <xf numFmtId="0" fontId="4" fillId="0" borderId="12" xfId="5" applyFont="1" applyFill="1" applyBorder="1" applyAlignment="1">
      <alignment horizontal="left" vertical="center"/>
    </xf>
    <xf numFmtId="4" fontId="4" fillId="0" borderId="12" xfId="5" applyNumberFormat="1" applyFont="1" applyFill="1" applyBorder="1" applyAlignment="1">
      <alignment vertical="center"/>
    </xf>
    <xf numFmtId="4" fontId="4" fillId="0" borderId="0" xfId="5" applyNumberFormat="1" applyFont="1" applyFill="1" applyBorder="1" applyAlignment="1">
      <alignment vertical="center"/>
    </xf>
    <xf numFmtId="0" fontId="4" fillId="0" borderId="0" xfId="5" applyFont="1" applyFill="1" applyAlignment="1">
      <alignment vertical="center"/>
    </xf>
    <xf numFmtId="0" fontId="34" fillId="0" borderId="12" xfId="6" applyFont="1" applyFill="1" applyBorder="1" applyAlignment="1">
      <alignment horizontal="left" vertical="center"/>
    </xf>
    <xf numFmtId="0" fontId="15" fillId="0" borderId="12" xfId="6" quotePrefix="1" applyFont="1" applyFill="1" applyBorder="1" applyAlignment="1">
      <alignment horizontal="left" vertical="center"/>
    </xf>
    <xf numFmtId="4" fontId="14" fillId="0" borderId="12" xfId="5" applyNumberFormat="1" applyFont="1" applyFill="1" applyBorder="1" applyAlignment="1">
      <alignment vertical="center"/>
    </xf>
    <xf numFmtId="166" fontId="4" fillId="0" borderId="12" xfId="5" applyNumberFormat="1" applyFont="1" applyFill="1" applyBorder="1" applyAlignment="1">
      <alignment horizontal="left" vertical="center"/>
    </xf>
    <xf numFmtId="39" fontId="4" fillId="0" borderId="12" xfId="7" applyNumberFormat="1" applyFont="1" applyFill="1" applyBorder="1" applyAlignment="1">
      <alignment vertical="center"/>
    </xf>
    <xf numFmtId="0" fontId="35" fillId="0" borderId="12" xfId="5" applyFont="1" applyFill="1" applyBorder="1" applyAlignment="1">
      <alignment horizontal="left" vertical="center"/>
    </xf>
    <xf numFmtId="39" fontId="35" fillId="0" borderId="12" xfId="7" applyNumberFormat="1" applyFont="1" applyFill="1" applyBorder="1" applyAlignment="1">
      <alignment vertical="center"/>
    </xf>
    <xf numFmtId="4" fontId="35" fillId="0" borderId="12" xfId="5" applyNumberFormat="1" applyFont="1" applyFill="1" applyBorder="1" applyAlignment="1">
      <alignment vertical="center"/>
    </xf>
    <xf numFmtId="0" fontId="35" fillId="0" borderId="0" xfId="5" applyFont="1" applyFill="1" applyBorder="1" applyAlignment="1">
      <alignment vertical="center"/>
    </xf>
    <xf numFmtId="0" fontId="35" fillId="0" borderId="0" xfId="5" applyFont="1" applyFill="1" applyAlignment="1">
      <alignment vertical="center"/>
    </xf>
    <xf numFmtId="0" fontId="14" fillId="0" borderId="12" xfId="5" applyFont="1" applyFill="1" applyBorder="1" applyAlignment="1">
      <alignment horizontal="left" vertical="center"/>
    </xf>
    <xf numFmtId="39" fontId="14" fillId="0" borderId="12" xfId="7" applyNumberFormat="1" applyFont="1" applyFill="1" applyBorder="1" applyAlignment="1">
      <alignment vertical="center"/>
    </xf>
    <xf numFmtId="0" fontId="14" fillId="0" borderId="12" xfId="5" quotePrefix="1" applyFont="1" applyFill="1" applyBorder="1" applyAlignment="1">
      <alignment horizontal="left" vertical="center"/>
    </xf>
    <xf numFmtId="4" fontId="14" fillId="0" borderId="0" xfId="5" applyNumberFormat="1" applyFont="1" applyFill="1" applyBorder="1" applyAlignment="1">
      <alignment vertical="center"/>
    </xf>
    <xf numFmtId="4" fontId="35" fillId="0" borderId="0" xfId="5" applyNumberFormat="1" applyFont="1" applyFill="1" applyBorder="1" applyAlignment="1">
      <alignment vertical="center"/>
    </xf>
    <xf numFmtId="166" fontId="4" fillId="0" borderId="0" xfId="5" applyNumberFormat="1" applyFont="1" applyFill="1" applyBorder="1" applyAlignment="1">
      <alignment vertical="center"/>
    </xf>
    <xf numFmtId="166" fontId="4" fillId="0" borderId="0" xfId="5" applyNumberFormat="1" applyFont="1" applyFill="1" applyAlignment="1">
      <alignment vertical="center"/>
    </xf>
    <xf numFmtId="39" fontId="14" fillId="0" borderId="0" xfId="5" applyNumberFormat="1" applyFont="1" applyFill="1" applyAlignment="1">
      <alignment vertical="center"/>
    </xf>
    <xf numFmtId="39" fontId="4" fillId="0" borderId="0" xfId="5" applyNumberFormat="1" applyFont="1" applyFill="1" applyBorder="1" applyAlignment="1">
      <alignment vertical="center"/>
    </xf>
    <xf numFmtId="39" fontId="4" fillId="0" borderId="0" xfId="5" applyNumberFormat="1" applyFont="1" applyFill="1" applyAlignment="1">
      <alignment vertical="center"/>
    </xf>
    <xf numFmtId="39" fontId="32" fillId="0" borderId="0" xfId="5" applyNumberFormat="1" applyFont="1" applyFill="1" applyBorder="1" applyAlignment="1">
      <alignment vertical="center"/>
    </xf>
    <xf numFmtId="39" fontId="14" fillId="0" borderId="0" xfId="5" applyNumberFormat="1" applyFont="1" applyFill="1" applyBorder="1" applyAlignment="1">
      <alignment vertical="center"/>
    </xf>
    <xf numFmtId="39" fontId="14" fillId="0" borderId="0" xfId="5" applyNumberFormat="1" applyFont="1" applyFill="1" applyAlignment="1">
      <alignment horizontal="center" vertical="center" wrapText="1"/>
    </xf>
    <xf numFmtId="0" fontId="4" fillId="0" borderId="12" xfId="5" applyFont="1" applyFill="1" applyBorder="1" applyAlignment="1">
      <alignment horizontal="center" vertical="center" wrapText="1"/>
    </xf>
    <xf numFmtId="39" fontId="4" fillId="0" borderId="12" xfId="5" applyNumberFormat="1" applyFont="1" applyFill="1" applyBorder="1" applyAlignment="1">
      <alignment horizontal="center" vertical="center"/>
    </xf>
    <xf numFmtId="4" fontId="4" fillId="0" borderId="12" xfId="5" applyNumberFormat="1" applyFont="1" applyFill="1" applyBorder="1" applyAlignment="1">
      <alignment horizontal="right" vertical="center"/>
    </xf>
    <xf numFmtId="39" fontId="4" fillId="0" borderId="12" xfId="5" applyNumberFormat="1" applyFont="1" applyFill="1" applyBorder="1" applyAlignment="1">
      <alignment horizontal="left" vertical="center"/>
    </xf>
    <xf numFmtId="39" fontId="35" fillId="0" borderId="12" xfId="5" applyNumberFormat="1" applyFont="1" applyFill="1" applyBorder="1" applyAlignment="1">
      <alignment horizontal="left" vertical="center"/>
    </xf>
    <xf numFmtId="39" fontId="35" fillId="0" borderId="0" xfId="5" applyNumberFormat="1" applyFont="1" applyFill="1" applyAlignment="1">
      <alignment vertical="center"/>
    </xf>
    <xf numFmtId="39" fontId="14" fillId="0" borderId="12" xfId="5" applyNumberFormat="1" applyFont="1" applyFill="1" applyBorder="1" applyAlignment="1">
      <alignment horizontal="left" vertical="center"/>
    </xf>
    <xf numFmtId="39" fontId="14" fillId="0" borderId="12" xfId="5" quotePrefix="1" applyNumberFormat="1" applyFont="1" applyFill="1" applyBorder="1" applyAlignment="1">
      <alignment horizontal="left" vertical="center"/>
    </xf>
    <xf numFmtId="0" fontId="37" fillId="0" borderId="0" xfId="0" applyFont="1" applyFill="1" applyAlignment="1">
      <alignment vertical="center"/>
    </xf>
    <xf numFmtId="0" fontId="38" fillId="0" borderId="12" xfId="0" applyFont="1" applyFill="1" applyBorder="1" applyAlignment="1">
      <alignment horizontal="center" vertical="center" wrapText="1"/>
    </xf>
    <xf numFmtId="2" fontId="7" fillId="0" borderId="12" xfId="1" applyNumberFormat="1" applyFont="1" applyFill="1" applyBorder="1" applyAlignment="1">
      <alignment horizontal="right" vertical="center"/>
    </xf>
    <xf numFmtId="0" fontId="38" fillId="0" borderId="12" xfId="0" applyFont="1" applyFill="1" applyBorder="1" applyAlignment="1">
      <alignment vertical="center" wrapText="1"/>
    </xf>
    <xf numFmtId="0" fontId="38" fillId="0" borderId="12" xfId="0" quotePrefix="1" applyFont="1" applyFill="1" applyBorder="1" applyAlignment="1">
      <alignment vertical="center" wrapText="1"/>
    </xf>
    <xf numFmtId="2" fontId="38" fillId="0" borderId="12" xfId="0" applyNumberFormat="1" applyFont="1" applyFill="1" applyBorder="1" applyAlignment="1">
      <alignment horizontal="right" vertical="center" wrapText="1"/>
    </xf>
    <xf numFmtId="0" fontId="38" fillId="0" borderId="12" xfId="0" quotePrefix="1" applyFont="1" applyFill="1" applyBorder="1" applyAlignment="1">
      <alignment horizontal="center" vertical="center" wrapText="1"/>
    </xf>
    <xf numFmtId="2" fontId="7" fillId="0" borderId="12" xfId="55" applyNumberFormat="1" applyFont="1" applyFill="1" applyBorder="1" applyAlignment="1">
      <alignment horizontal="right" vertical="center" wrapText="1"/>
    </xf>
    <xf numFmtId="2" fontId="7" fillId="0" borderId="12" xfId="55" applyNumberFormat="1" applyFont="1" applyFill="1" applyBorder="1" applyAlignment="1">
      <alignment horizontal="right" vertical="center"/>
    </xf>
    <xf numFmtId="43" fontId="7" fillId="0" borderId="12" xfId="56" applyNumberFormat="1" applyFont="1" applyFill="1" applyBorder="1" applyAlignment="1">
      <alignment horizontal="left" vertical="center" wrapText="1"/>
    </xf>
    <xf numFmtId="0" fontId="7" fillId="0" borderId="12" xfId="57" applyFont="1" applyFill="1" applyBorder="1" applyAlignment="1">
      <alignment horizontal="left" vertical="center" wrapText="1"/>
    </xf>
    <xf numFmtId="0" fontId="38" fillId="0" borderId="12" xfId="0" applyFont="1" applyFill="1" applyBorder="1" applyAlignment="1">
      <alignment horizontal="justify" vertical="center" wrapText="1"/>
    </xf>
    <xf numFmtId="0" fontId="38" fillId="0" borderId="12" xfId="0" applyFont="1" applyFill="1" applyBorder="1" applyAlignment="1">
      <alignment horizontal="left" vertical="center" wrapText="1"/>
    </xf>
    <xf numFmtId="0" fontId="38" fillId="0" borderId="12" xfId="3" applyFont="1" applyFill="1" applyBorder="1" applyAlignment="1">
      <alignment horizontal="center" vertical="center" wrapText="1"/>
    </xf>
    <xf numFmtId="4" fontId="38" fillId="0" borderId="12" xfId="58" applyNumberFormat="1" applyFont="1" applyFill="1" applyBorder="1" applyAlignment="1">
      <alignment horizontal="center" vertical="center" wrapText="1"/>
    </xf>
    <xf numFmtId="43" fontId="38" fillId="0" borderId="12" xfId="0" applyNumberFormat="1" applyFont="1" applyFill="1" applyBorder="1" applyAlignment="1">
      <alignment horizontal="center" vertical="center" wrapText="1"/>
    </xf>
    <xf numFmtId="1" fontId="38" fillId="0" borderId="12" xfId="0" applyNumberFormat="1" applyFont="1" applyFill="1" applyBorder="1" applyAlignment="1">
      <alignment horizontal="center" vertical="center"/>
    </xf>
    <xf numFmtId="2" fontId="7" fillId="0" borderId="12" xfId="58" applyNumberFormat="1" applyFont="1" applyFill="1" applyBorder="1" applyAlignment="1">
      <alignment horizontal="right" vertical="center" wrapText="1"/>
    </xf>
    <xf numFmtId="165" fontId="7" fillId="0" borderId="12" xfId="59" applyNumberFormat="1" applyFont="1" applyFill="1" applyBorder="1" applyAlignment="1">
      <alignment horizontal="left" vertical="center" wrapText="1"/>
    </xf>
    <xf numFmtId="0" fontId="7" fillId="0" borderId="12" xfId="59" applyFont="1" applyFill="1" applyBorder="1" applyAlignment="1">
      <alignment horizontal="center" vertical="center" wrapText="1"/>
    </xf>
    <xf numFmtId="0" fontId="38" fillId="0" borderId="12" xfId="59"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41" fillId="0" borderId="1" xfId="0" applyFont="1" applyFill="1" applyBorder="1" applyAlignment="1">
      <alignment horizontal="center" vertical="center" wrapText="1"/>
    </xf>
    <xf numFmtId="0" fontId="4" fillId="0" borderId="0" xfId="5" applyFont="1" applyFill="1" applyAlignment="1">
      <alignment horizontal="center" vertical="center" wrapText="1"/>
    </xf>
    <xf numFmtId="39" fontId="4" fillId="0" borderId="0" xfId="5" applyNumberFormat="1" applyFont="1" applyFill="1" applyAlignment="1">
      <alignment horizontal="center" vertical="center" wrapText="1"/>
    </xf>
    <xf numFmtId="0" fontId="4" fillId="0" borderId="12" xfId="5"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43" fontId="12" fillId="0" borderId="9" xfId="0" applyNumberFormat="1" applyFont="1" applyFill="1" applyBorder="1" applyAlignment="1">
      <alignment vertical="center" wrapText="1"/>
    </xf>
    <xf numFmtId="43" fontId="11" fillId="0" borderId="0" xfId="0" applyNumberFormat="1" applyFont="1" applyFill="1" applyAlignment="1">
      <alignment horizontal="center" vertical="center"/>
    </xf>
  </cellXfs>
  <cellStyles count="60">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7" xr:uid="{00000000-0005-0000-0000-000021000000}"/>
    <cellStyle name="Comma" xfId="1" builtinId="3"/>
    <cellStyle name="Comma 2" xfId="7" xr:uid="{00000000-0005-0000-0000-00001B000000}"/>
    <cellStyle name="Comma 2 2" xfId="4" xr:uid="{00000000-0005-0000-0000-00001C000000}"/>
    <cellStyle name="Comma 2 2 2" xfId="58" xr:uid="{00000000-0005-0000-0000-00001D000000}"/>
    <cellStyle name="Comma 3" xfId="34" xr:uid="{00000000-0005-0000-0000-00001E000000}"/>
    <cellStyle name="Comma 4" xfId="35" xr:uid="{00000000-0005-0000-0000-00001F000000}"/>
    <cellStyle name="Comma 5" xfId="36" xr:uid="{00000000-0005-0000-0000-000020000000}"/>
    <cellStyle name="Explanatory Text 2" xfId="38" xr:uid="{00000000-0005-0000-0000-000022000000}"/>
    <cellStyle name="Good 2" xfId="39" xr:uid="{00000000-0005-0000-0000-000023000000}"/>
    <cellStyle name="Heading 1 2" xfId="40" xr:uid="{00000000-0005-0000-0000-000024000000}"/>
    <cellStyle name="Heading 2 2" xfId="41" xr:uid="{00000000-0005-0000-0000-000025000000}"/>
    <cellStyle name="Heading 3 2" xfId="42" xr:uid="{00000000-0005-0000-0000-000026000000}"/>
    <cellStyle name="Heading 4 2" xfId="43" xr:uid="{00000000-0005-0000-0000-000027000000}"/>
    <cellStyle name="Input 2" xfId="44" xr:uid="{00000000-0005-0000-0000-000028000000}"/>
    <cellStyle name="Linked Cell 2" xfId="45" xr:uid="{00000000-0005-0000-0000-000029000000}"/>
    <cellStyle name="Neutral 2" xfId="46" xr:uid="{00000000-0005-0000-0000-00002A000000}"/>
    <cellStyle name="Normal" xfId="0" builtinId="0"/>
    <cellStyle name="Normal 10 2" xfId="57" xr:uid="{00000000-0005-0000-0000-00002C000000}"/>
    <cellStyle name="Normal 2" xfId="5" xr:uid="{00000000-0005-0000-0000-00002D000000}"/>
    <cellStyle name="Normal 2 2 2" xfId="3" xr:uid="{00000000-0005-0000-0000-00002E000000}"/>
    <cellStyle name="Normal 2 2 2 2" xfId="56" xr:uid="{00000000-0005-0000-0000-00002F000000}"/>
    <cellStyle name="Normal 2 5" xfId="2" xr:uid="{00000000-0005-0000-0000-000030000000}"/>
    <cellStyle name="Normal 2 5 2" xfId="59" xr:uid="{00000000-0005-0000-0000-000031000000}"/>
    <cellStyle name="Normal 3" xfId="6" xr:uid="{00000000-0005-0000-0000-000032000000}"/>
    <cellStyle name="Normal 3 2" xfId="47" xr:uid="{00000000-0005-0000-0000-000033000000}"/>
    <cellStyle name="Normal 3 2 2" xfId="55" xr:uid="{00000000-0005-0000-0000-000034000000}"/>
    <cellStyle name="Normal 4" xfId="48" xr:uid="{00000000-0005-0000-0000-000035000000}"/>
    <cellStyle name="Normal 5" xfId="49" xr:uid="{00000000-0005-0000-0000-000036000000}"/>
    <cellStyle name="Note 2" xfId="50" xr:uid="{00000000-0005-0000-0000-000037000000}"/>
    <cellStyle name="Output 2" xfId="51" xr:uid="{00000000-0005-0000-0000-000038000000}"/>
    <cellStyle name="Title 2" xfId="52" xr:uid="{00000000-0005-0000-0000-000039000000}"/>
    <cellStyle name="Total 2" xfId="53" xr:uid="{00000000-0005-0000-0000-00003A000000}"/>
    <cellStyle name="Warning Text 2" xfId="54"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Bieu%204.%20Quy%20hoach%20rung%20va%20dat%20lam%20nghiep%20sau%20ra%20soat%20dieu%20chinh%20QHBV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HT19-XA-TK"/>
      <sheetName val="B2A.HT19-XA-3LR"/>
      <sheetName val="3A.HT19-Xa-CQL"/>
      <sheetName val="B1A.HT19-Tinh-HC"/>
      <sheetName val="B2A.HT19-Tinh-3LR"/>
      <sheetName val="B3A.HT19-Tinh-CQL"/>
      <sheetName val="B1B.HT20-XA-TK"/>
      <sheetName val="B2B.HT20-XA-3LR"/>
      <sheetName val="B3B.HT20-Xa-CQL"/>
      <sheetName val="B1B.HT20-Tinh-HC"/>
      <sheetName val="B2B.HT20-Tinh-3LR"/>
      <sheetName val="B3B.HT20-Tinh-CQL"/>
      <sheetName val="HTR - CQL 2020"/>
      <sheetName val="B4A.HT-TINH-QH Ky Truoc"/>
      <sheetName val="B5A.TINH- Dieu chinh QH"/>
      <sheetName val="B6B.QH-XA-TK 2020 "/>
      <sheetName val="B7B.QH-XA-3LR 2020 "/>
      <sheetName val="B8B.QH-Xa-CQL 2020 "/>
      <sheetName val="B6A.QH-Tinh-HC 2021 "/>
      <sheetName val="B7A.QH-Tinh-3LR2021 "/>
      <sheetName val="B8A.QH-Tinh-CQL2021 "/>
      <sheetName val="QH-CQL 2021"/>
      <sheetName val="B9B.DCQH-XA-TK 2022"/>
      <sheetName val="B10B.DCQH-XA-3LR 2022"/>
      <sheetName val="B11B.DCQH-Xa-CQL 2022"/>
      <sheetName val="B9A.DCQH-Tinh-HC 2022"/>
      <sheetName val="B10A.QH-Tinh-3LR 2022"/>
      <sheetName val="B11A.DCQH-Tinh-CQL 2022"/>
      <sheetName val="QH-CQL.DLN 2022"/>
      <sheetName val="DOI CHIE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C6">
            <v>0</v>
          </cell>
          <cell r="D6">
            <v>0</v>
          </cell>
          <cell r="E6">
            <v>0</v>
          </cell>
          <cell r="F6">
            <v>0</v>
          </cell>
          <cell r="G6">
            <v>0</v>
          </cell>
          <cell r="H6">
            <v>0</v>
          </cell>
          <cell r="I6">
            <v>0</v>
          </cell>
          <cell r="J6">
            <v>0</v>
          </cell>
          <cell r="K6">
            <v>0</v>
          </cell>
          <cell r="L6">
            <v>0</v>
          </cell>
          <cell r="M6">
            <v>0</v>
          </cell>
          <cell r="N6">
            <v>0</v>
          </cell>
          <cell r="O6">
            <v>0</v>
          </cell>
        </row>
        <row r="54">
          <cell r="C54">
            <v>0</v>
          </cell>
          <cell r="D54">
            <v>0</v>
          </cell>
          <cell r="E54">
            <v>0</v>
          </cell>
          <cell r="F54">
            <v>0</v>
          </cell>
          <cell r="G54">
            <v>0</v>
          </cell>
          <cell r="H54">
            <v>0</v>
          </cell>
          <cell r="I54">
            <v>0</v>
          </cell>
          <cell r="J54">
            <v>0</v>
          </cell>
          <cell r="K54">
            <v>0</v>
          </cell>
          <cell r="L54">
            <v>0</v>
          </cell>
          <cell r="M54">
            <v>0</v>
          </cell>
          <cell r="N54">
            <v>0</v>
          </cell>
          <cell r="O54">
            <v>0</v>
          </cell>
        </row>
        <row r="61">
          <cell r="C61">
            <v>0</v>
          </cell>
          <cell r="D61">
            <v>0</v>
          </cell>
          <cell r="E61">
            <v>0</v>
          </cell>
          <cell r="F61">
            <v>0</v>
          </cell>
          <cell r="G61">
            <v>0</v>
          </cell>
          <cell r="H61">
            <v>0</v>
          </cell>
          <cell r="I61">
            <v>0</v>
          </cell>
          <cell r="J61">
            <v>0</v>
          </cell>
          <cell r="K61">
            <v>0</v>
          </cell>
          <cell r="L61">
            <v>0</v>
          </cell>
          <cell r="M61">
            <v>0</v>
          </cell>
          <cell r="N61">
            <v>0</v>
          </cell>
          <cell r="O61">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row>
        <row r="164">
          <cell r="C164">
            <v>0</v>
          </cell>
          <cell r="D164">
            <v>0</v>
          </cell>
          <cell r="E164">
            <v>0</v>
          </cell>
          <cell r="F164">
            <v>0</v>
          </cell>
          <cell r="G164">
            <v>0</v>
          </cell>
          <cell r="H164">
            <v>0</v>
          </cell>
          <cell r="I164">
            <v>0</v>
          </cell>
          <cell r="J164">
            <v>0</v>
          </cell>
          <cell r="K164">
            <v>0</v>
          </cell>
          <cell r="L164">
            <v>0</v>
          </cell>
          <cell r="M164">
            <v>0</v>
          </cell>
          <cell r="N164">
            <v>0</v>
          </cell>
          <cell r="O164">
            <v>0</v>
          </cell>
        </row>
        <row r="171">
          <cell r="C171">
            <v>0</v>
          </cell>
          <cell r="D171">
            <v>0</v>
          </cell>
          <cell r="E171">
            <v>0</v>
          </cell>
          <cell r="F171">
            <v>0</v>
          </cell>
          <cell r="G171">
            <v>0</v>
          </cell>
          <cell r="H171">
            <v>0</v>
          </cell>
          <cell r="I171">
            <v>0</v>
          </cell>
          <cell r="J171">
            <v>0</v>
          </cell>
          <cell r="K171">
            <v>0</v>
          </cell>
          <cell r="L171">
            <v>0</v>
          </cell>
          <cell r="M171">
            <v>0</v>
          </cell>
          <cell r="N171">
            <v>0</v>
          </cell>
          <cell r="O171">
            <v>0</v>
          </cell>
        </row>
        <row r="219">
          <cell r="C219">
            <v>0</v>
          </cell>
          <cell r="D219">
            <v>0</v>
          </cell>
          <cell r="E219">
            <v>0</v>
          </cell>
          <cell r="F219">
            <v>0</v>
          </cell>
          <cell r="G219">
            <v>0</v>
          </cell>
          <cell r="H219">
            <v>0</v>
          </cell>
          <cell r="I219">
            <v>0</v>
          </cell>
          <cell r="J219">
            <v>0</v>
          </cell>
          <cell r="K219">
            <v>0</v>
          </cell>
          <cell r="L219">
            <v>0</v>
          </cell>
          <cell r="M219">
            <v>0</v>
          </cell>
          <cell r="N219">
            <v>0</v>
          </cell>
        </row>
        <row r="226">
          <cell r="C226">
            <v>0</v>
          </cell>
          <cell r="D226">
            <v>0</v>
          </cell>
          <cell r="E226">
            <v>0</v>
          </cell>
          <cell r="F226">
            <v>0</v>
          </cell>
          <cell r="G226">
            <v>0</v>
          </cell>
          <cell r="H226">
            <v>0</v>
          </cell>
          <cell r="I226">
            <v>0</v>
          </cell>
          <cell r="J226">
            <v>0</v>
          </cell>
          <cell r="K226">
            <v>0</v>
          </cell>
          <cell r="L226">
            <v>0</v>
          </cell>
          <cell r="M226">
            <v>0</v>
          </cell>
          <cell r="N226">
            <v>0</v>
          </cell>
          <cell r="O226">
            <v>0</v>
          </cell>
        </row>
        <row r="274">
          <cell r="C274">
            <v>0</v>
          </cell>
          <cell r="D274">
            <v>0</v>
          </cell>
          <cell r="E274">
            <v>0</v>
          </cell>
          <cell r="F274">
            <v>0</v>
          </cell>
          <cell r="G274">
            <v>0</v>
          </cell>
          <cell r="H274">
            <v>0</v>
          </cell>
          <cell r="I274">
            <v>0</v>
          </cell>
          <cell r="J274">
            <v>0</v>
          </cell>
          <cell r="K274">
            <v>0</v>
          </cell>
          <cell r="L274">
            <v>0</v>
          </cell>
          <cell r="M274">
            <v>0</v>
          </cell>
          <cell r="N274">
            <v>0</v>
          </cell>
          <cell r="O274">
            <v>0</v>
          </cell>
        </row>
        <row r="281">
          <cell r="C281">
            <v>0</v>
          </cell>
          <cell r="D281">
            <v>0</v>
          </cell>
          <cell r="E281">
            <v>0</v>
          </cell>
          <cell r="F281">
            <v>0</v>
          </cell>
          <cell r="G281">
            <v>0</v>
          </cell>
          <cell r="H281">
            <v>0</v>
          </cell>
          <cell r="I281">
            <v>0</v>
          </cell>
          <cell r="J281">
            <v>0</v>
          </cell>
          <cell r="K281">
            <v>0</v>
          </cell>
          <cell r="L281">
            <v>0</v>
          </cell>
          <cell r="M281">
            <v>0</v>
          </cell>
          <cell r="N281">
            <v>0</v>
          </cell>
          <cell r="O281">
            <v>0</v>
          </cell>
        </row>
        <row r="329">
          <cell r="C329">
            <v>0</v>
          </cell>
          <cell r="D329">
            <v>0</v>
          </cell>
          <cell r="E329">
            <v>0</v>
          </cell>
          <cell r="F329">
            <v>0</v>
          </cell>
          <cell r="G329">
            <v>0</v>
          </cell>
          <cell r="H329">
            <v>0</v>
          </cell>
          <cell r="I329">
            <v>0</v>
          </cell>
          <cell r="J329">
            <v>0</v>
          </cell>
          <cell r="K329">
            <v>0</v>
          </cell>
          <cell r="L329">
            <v>0</v>
          </cell>
          <cell r="M329">
            <v>0</v>
          </cell>
          <cell r="N329">
            <v>0</v>
          </cell>
          <cell r="O329">
            <v>0</v>
          </cell>
        </row>
        <row r="336">
          <cell r="C336">
            <v>0</v>
          </cell>
          <cell r="D336">
            <v>0</v>
          </cell>
          <cell r="E336">
            <v>0</v>
          </cell>
          <cell r="F336">
            <v>0</v>
          </cell>
          <cell r="G336">
            <v>0</v>
          </cell>
          <cell r="H336">
            <v>0</v>
          </cell>
          <cell r="I336">
            <v>0</v>
          </cell>
          <cell r="J336">
            <v>0</v>
          </cell>
          <cell r="K336">
            <v>0</v>
          </cell>
          <cell r="L336">
            <v>0</v>
          </cell>
          <cell r="M336">
            <v>0</v>
          </cell>
          <cell r="N336">
            <v>0</v>
          </cell>
          <cell r="O336">
            <v>0</v>
          </cell>
        </row>
        <row r="384">
          <cell r="C384">
            <v>0</v>
          </cell>
          <cell r="D384">
            <v>0</v>
          </cell>
          <cell r="E384">
            <v>0</v>
          </cell>
          <cell r="F384">
            <v>0</v>
          </cell>
          <cell r="G384">
            <v>0</v>
          </cell>
          <cell r="H384">
            <v>0</v>
          </cell>
          <cell r="I384">
            <v>0</v>
          </cell>
          <cell r="J384">
            <v>0</v>
          </cell>
          <cell r="K384">
            <v>0</v>
          </cell>
          <cell r="L384">
            <v>0</v>
          </cell>
          <cell r="M384">
            <v>0</v>
          </cell>
          <cell r="N384">
            <v>0</v>
          </cell>
        </row>
        <row r="391">
          <cell r="C391">
            <v>0</v>
          </cell>
          <cell r="D391">
            <v>0</v>
          </cell>
          <cell r="E391">
            <v>0</v>
          </cell>
          <cell r="F391">
            <v>0</v>
          </cell>
          <cell r="G391">
            <v>0</v>
          </cell>
          <cell r="H391">
            <v>0</v>
          </cell>
          <cell r="I391">
            <v>0</v>
          </cell>
          <cell r="J391">
            <v>0</v>
          </cell>
          <cell r="K391">
            <v>0</v>
          </cell>
          <cell r="L391">
            <v>0</v>
          </cell>
          <cell r="M391">
            <v>0</v>
          </cell>
          <cell r="N391">
            <v>0</v>
          </cell>
          <cell r="O391">
            <v>0</v>
          </cell>
        </row>
        <row r="439">
          <cell r="C439">
            <v>0</v>
          </cell>
          <cell r="D439">
            <v>0</v>
          </cell>
          <cell r="E439">
            <v>0</v>
          </cell>
          <cell r="F439">
            <v>0</v>
          </cell>
          <cell r="G439">
            <v>0</v>
          </cell>
          <cell r="H439">
            <v>0</v>
          </cell>
          <cell r="I439">
            <v>0</v>
          </cell>
          <cell r="J439">
            <v>0</v>
          </cell>
          <cell r="K439">
            <v>0</v>
          </cell>
          <cell r="L439">
            <v>0</v>
          </cell>
          <cell r="M439">
            <v>0</v>
          </cell>
          <cell r="N439">
            <v>0</v>
          </cell>
        </row>
        <row r="446">
          <cell r="C446">
            <v>0</v>
          </cell>
          <cell r="D446">
            <v>0</v>
          </cell>
          <cell r="E446">
            <v>0</v>
          </cell>
          <cell r="F446">
            <v>0</v>
          </cell>
          <cell r="G446">
            <v>0</v>
          </cell>
          <cell r="H446">
            <v>0</v>
          </cell>
          <cell r="I446">
            <v>0</v>
          </cell>
          <cell r="J446">
            <v>0</v>
          </cell>
          <cell r="K446">
            <v>0</v>
          </cell>
          <cell r="L446">
            <v>0</v>
          </cell>
          <cell r="M446">
            <v>0</v>
          </cell>
          <cell r="N446">
            <v>0</v>
          </cell>
          <cell r="O446">
            <v>0</v>
          </cell>
        </row>
        <row r="494">
          <cell r="C494">
            <v>0</v>
          </cell>
          <cell r="D494">
            <v>0</v>
          </cell>
          <cell r="E494">
            <v>0</v>
          </cell>
          <cell r="F494">
            <v>0</v>
          </cell>
          <cell r="G494">
            <v>0</v>
          </cell>
          <cell r="H494">
            <v>0</v>
          </cell>
          <cell r="I494">
            <v>0</v>
          </cell>
          <cell r="J494">
            <v>0</v>
          </cell>
          <cell r="K494">
            <v>0</v>
          </cell>
          <cell r="L494">
            <v>0</v>
          </cell>
          <cell r="M494">
            <v>0</v>
          </cell>
          <cell r="N494">
            <v>0</v>
          </cell>
        </row>
        <row r="501">
          <cell r="C501">
            <v>0</v>
          </cell>
          <cell r="D501">
            <v>0</v>
          </cell>
          <cell r="E501">
            <v>0</v>
          </cell>
          <cell r="F501">
            <v>0</v>
          </cell>
          <cell r="G501">
            <v>0</v>
          </cell>
          <cell r="H501">
            <v>0</v>
          </cell>
          <cell r="I501">
            <v>0</v>
          </cell>
          <cell r="J501">
            <v>0</v>
          </cell>
          <cell r="K501">
            <v>0</v>
          </cell>
          <cell r="L501">
            <v>0</v>
          </cell>
          <cell r="M501">
            <v>0</v>
          </cell>
          <cell r="N501">
            <v>0</v>
          </cell>
          <cell r="O501">
            <v>0</v>
          </cell>
        </row>
        <row r="549">
          <cell r="C549">
            <v>0</v>
          </cell>
          <cell r="D549">
            <v>0</v>
          </cell>
          <cell r="E549">
            <v>0</v>
          </cell>
          <cell r="F549">
            <v>0</v>
          </cell>
          <cell r="G549">
            <v>0</v>
          </cell>
          <cell r="H549">
            <v>0</v>
          </cell>
          <cell r="I549">
            <v>0</v>
          </cell>
          <cell r="J549">
            <v>0</v>
          </cell>
          <cell r="K549">
            <v>0</v>
          </cell>
          <cell r="L549">
            <v>0</v>
          </cell>
          <cell r="M549">
            <v>0</v>
          </cell>
          <cell r="N549">
            <v>0</v>
          </cell>
        </row>
      </sheetData>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3"/>
  <sheetViews>
    <sheetView showZeros="0" zoomScale="85" zoomScaleNormal="85" workbookViewId="0">
      <selection activeCell="Q5" sqref="Q5"/>
    </sheetView>
  </sheetViews>
  <sheetFormatPr defaultColWidth="9.28515625" defaultRowHeight="15" x14ac:dyDescent="0.25"/>
  <cols>
    <col min="1" max="1" width="6" style="2" customWidth="1"/>
    <col min="2" max="2" width="44.28515625" style="19" customWidth="1"/>
    <col min="3" max="3" width="27.28515625" style="2" customWidth="1"/>
    <col min="4" max="4" width="31.42578125" style="20" hidden="1" customWidth="1"/>
    <col min="5" max="5" width="12.5703125" style="20" customWidth="1"/>
    <col min="6" max="6" width="9.7109375" style="2" customWidth="1"/>
    <col min="7" max="8" width="9" style="2" customWidth="1"/>
    <col min="9" max="9" width="10.5703125" style="2" customWidth="1"/>
    <col min="10" max="10" width="7.28515625" style="2" customWidth="1"/>
    <col min="11" max="11" width="8.28515625" style="2" customWidth="1"/>
    <col min="12" max="12" width="7.28515625" style="2" customWidth="1"/>
    <col min="13" max="13" width="10.5703125" style="2" customWidth="1"/>
    <col min="14" max="16" width="8" style="2" customWidth="1"/>
    <col min="17" max="17" width="10.7109375" style="2" customWidth="1"/>
    <col min="18" max="18" width="9.5703125" style="2" customWidth="1"/>
    <col min="19" max="20" width="8" style="2" customWidth="1"/>
    <col min="21" max="21" width="10.5703125" style="2" customWidth="1"/>
    <col min="22" max="24" width="8" style="2" customWidth="1"/>
    <col min="25" max="25" width="11.28515625" style="2" customWidth="1"/>
    <col min="26" max="26" width="9.28515625" style="2" hidden="1" customWidth="1"/>
    <col min="27" max="27" width="12.28515625" style="2" customWidth="1"/>
    <col min="28" max="28" width="40" style="2" customWidth="1"/>
    <col min="29" max="33" width="14.7109375" style="2" customWidth="1"/>
    <col min="34" max="16384" width="9.28515625" style="2"/>
  </cols>
  <sheetData>
    <row r="1" spans="1:32" s="1" customFormat="1" ht="39" customHeight="1" x14ac:dyDescent="0.25">
      <c r="A1" s="152" t="s">
        <v>877</v>
      </c>
      <c r="B1" s="153"/>
      <c r="C1" s="153"/>
      <c r="D1" s="154"/>
      <c r="E1" s="154"/>
      <c r="F1" s="153"/>
      <c r="G1" s="153"/>
      <c r="H1" s="153"/>
      <c r="I1" s="153"/>
      <c r="J1" s="153"/>
      <c r="K1" s="153"/>
      <c r="L1" s="153"/>
      <c r="M1" s="153"/>
      <c r="N1" s="153"/>
      <c r="O1" s="153"/>
      <c r="P1" s="153"/>
      <c r="Q1" s="153"/>
      <c r="R1" s="153"/>
      <c r="S1" s="153"/>
      <c r="T1" s="153"/>
      <c r="U1" s="153"/>
      <c r="V1" s="153"/>
      <c r="W1" s="153"/>
      <c r="X1" s="153"/>
      <c r="Y1" s="153"/>
      <c r="Z1" s="153"/>
      <c r="AA1" s="153"/>
    </row>
    <row r="2" spans="1:32" s="1" customFormat="1" ht="18.75" customHeight="1" x14ac:dyDescent="0.25">
      <c r="A2" s="155"/>
      <c r="B2" s="158" t="s">
        <v>1</v>
      </c>
      <c r="C2" s="155" t="s">
        <v>2</v>
      </c>
      <c r="D2" s="161" t="s">
        <v>3</v>
      </c>
      <c r="E2" s="161" t="s">
        <v>4</v>
      </c>
      <c r="F2" s="163" t="s">
        <v>5</v>
      </c>
      <c r="G2" s="164"/>
      <c r="H2" s="164"/>
      <c r="I2" s="164"/>
      <c r="J2" s="164"/>
      <c r="K2" s="164"/>
      <c r="L2" s="164"/>
      <c r="M2" s="164"/>
      <c r="N2" s="164"/>
      <c r="O2" s="164"/>
      <c r="P2" s="164"/>
      <c r="Q2" s="164"/>
      <c r="R2" s="164"/>
      <c r="S2" s="164"/>
      <c r="T2" s="164"/>
      <c r="U2" s="164"/>
      <c r="V2" s="165" t="s">
        <v>6</v>
      </c>
      <c r="W2" s="166"/>
      <c r="X2" s="166"/>
      <c r="Y2" s="167"/>
      <c r="Z2" s="158" t="s">
        <v>7</v>
      </c>
      <c r="AA2" s="155" t="s">
        <v>8</v>
      </c>
    </row>
    <row r="3" spans="1:32" ht="32.25" customHeight="1" x14ac:dyDescent="0.25">
      <c r="A3" s="156"/>
      <c r="B3" s="159"/>
      <c r="C3" s="156"/>
      <c r="D3" s="162"/>
      <c r="E3" s="162"/>
      <c r="F3" s="151" t="s">
        <v>9</v>
      </c>
      <c r="G3" s="151"/>
      <c r="H3" s="151"/>
      <c r="I3" s="151"/>
      <c r="J3" s="151" t="s">
        <v>10</v>
      </c>
      <c r="K3" s="151"/>
      <c r="L3" s="151"/>
      <c r="M3" s="151"/>
      <c r="N3" s="151" t="s">
        <v>11</v>
      </c>
      <c r="O3" s="151"/>
      <c r="P3" s="151"/>
      <c r="Q3" s="151"/>
      <c r="R3" s="151" t="s">
        <v>12</v>
      </c>
      <c r="S3" s="151"/>
      <c r="T3" s="151"/>
      <c r="U3" s="151"/>
      <c r="V3" s="168"/>
      <c r="W3" s="169"/>
      <c r="X3" s="169"/>
      <c r="Y3" s="170"/>
      <c r="Z3" s="160"/>
      <c r="AA3" s="157"/>
    </row>
    <row r="4" spans="1:32" ht="36" customHeight="1" x14ac:dyDescent="0.25">
      <c r="A4" s="157"/>
      <c r="B4" s="160"/>
      <c r="C4" s="157"/>
      <c r="D4" s="151"/>
      <c r="E4" s="151"/>
      <c r="F4" s="3" t="s">
        <v>13</v>
      </c>
      <c r="G4" s="3" t="s">
        <v>14</v>
      </c>
      <c r="H4" s="3" t="s">
        <v>15</v>
      </c>
      <c r="I4" s="3" t="s">
        <v>16</v>
      </c>
      <c r="J4" s="3" t="s">
        <v>13</v>
      </c>
      <c r="K4" s="3" t="s">
        <v>14</v>
      </c>
      <c r="L4" s="3" t="s">
        <v>15</v>
      </c>
      <c r="M4" s="3" t="s">
        <v>16</v>
      </c>
      <c r="N4" s="3" t="s">
        <v>13</v>
      </c>
      <c r="O4" s="3" t="s">
        <v>14</v>
      </c>
      <c r="P4" s="3" t="s">
        <v>15</v>
      </c>
      <c r="Q4" s="3" t="s">
        <v>16</v>
      </c>
      <c r="R4" s="3" t="s">
        <v>13</v>
      </c>
      <c r="S4" s="3" t="s">
        <v>14</v>
      </c>
      <c r="T4" s="3" t="s">
        <v>15</v>
      </c>
      <c r="U4" s="3" t="s">
        <v>16</v>
      </c>
      <c r="V4" s="3" t="s">
        <v>13</v>
      </c>
      <c r="W4" s="3" t="s">
        <v>14</v>
      </c>
      <c r="X4" s="3" t="s">
        <v>15</v>
      </c>
      <c r="Y4" s="3" t="s">
        <v>16</v>
      </c>
      <c r="Z4" s="3"/>
      <c r="AA4" s="4"/>
    </row>
    <row r="5" spans="1:32" ht="57" x14ac:dyDescent="0.25">
      <c r="A5" s="5" t="s">
        <v>226</v>
      </c>
      <c r="B5" s="6" t="s">
        <v>116</v>
      </c>
      <c r="C5" s="5"/>
      <c r="D5" s="7"/>
      <c r="E5" s="8">
        <f>E6+E87</f>
        <v>3318.51</v>
      </c>
      <c r="F5" s="8">
        <f t="shared" ref="F5:Y5" si="0">F6+F87</f>
        <v>2806.3700000000013</v>
      </c>
      <c r="G5" s="8">
        <f t="shared" si="0"/>
        <v>0</v>
      </c>
      <c r="H5" s="8">
        <f t="shared" si="0"/>
        <v>1105.8500000000001</v>
      </c>
      <c r="I5" s="8">
        <f t="shared" si="0"/>
        <v>1700.5199999999991</v>
      </c>
      <c r="J5" s="8">
        <f t="shared" si="0"/>
        <v>22.43</v>
      </c>
      <c r="K5" s="8">
        <f t="shared" si="0"/>
        <v>0</v>
      </c>
      <c r="L5" s="8">
        <f t="shared" si="0"/>
        <v>2.9</v>
      </c>
      <c r="M5" s="8">
        <f t="shared" si="0"/>
        <v>19.53</v>
      </c>
      <c r="N5" s="8">
        <f t="shared" si="0"/>
        <v>924.41000000000008</v>
      </c>
      <c r="O5" s="8">
        <f t="shared" si="0"/>
        <v>0</v>
      </c>
      <c r="P5" s="8">
        <f t="shared" si="0"/>
        <v>404.8</v>
      </c>
      <c r="Q5" s="8">
        <f t="shared" si="0"/>
        <v>519.6099999999999</v>
      </c>
      <c r="R5" s="8">
        <f t="shared" si="0"/>
        <v>1859.5300000000002</v>
      </c>
      <c r="S5" s="8">
        <f t="shared" si="0"/>
        <v>0</v>
      </c>
      <c r="T5" s="8">
        <f t="shared" si="0"/>
        <v>698.15</v>
      </c>
      <c r="U5" s="8">
        <f t="shared" si="0"/>
        <v>1161.3799999999999</v>
      </c>
      <c r="V5" s="8">
        <f t="shared" si="0"/>
        <v>512.14</v>
      </c>
      <c r="W5" s="8">
        <f t="shared" si="0"/>
        <v>0</v>
      </c>
      <c r="X5" s="8">
        <f t="shared" si="0"/>
        <v>365.17999999999995</v>
      </c>
      <c r="Y5" s="8">
        <f t="shared" si="0"/>
        <v>146.95999999999998</v>
      </c>
      <c r="Z5" s="3"/>
      <c r="AA5" s="4"/>
      <c r="AC5" s="9"/>
      <c r="AD5" s="9"/>
      <c r="AE5" s="9"/>
      <c r="AF5" s="9"/>
    </row>
    <row r="6" spans="1:32" s="21" customFormat="1" ht="64.5" customHeight="1" x14ac:dyDescent="0.25">
      <c r="A6" s="26" t="s">
        <v>17</v>
      </c>
      <c r="B6" s="27" t="s">
        <v>225</v>
      </c>
      <c r="C6" s="26"/>
      <c r="D6" s="28"/>
      <c r="E6" s="29">
        <f>SUM(E7:E86)</f>
        <v>3098.6600000000003</v>
      </c>
      <c r="F6" s="29">
        <f t="shared" ref="F6:Y6" si="1">SUM(F7:F86)</f>
        <v>2661.3200000000011</v>
      </c>
      <c r="G6" s="29">
        <f t="shared" si="1"/>
        <v>0</v>
      </c>
      <c r="H6" s="29">
        <f t="shared" si="1"/>
        <v>961.8900000000001</v>
      </c>
      <c r="I6" s="29">
        <f t="shared" si="1"/>
        <v>1699.4299999999992</v>
      </c>
      <c r="J6" s="29">
        <f t="shared" si="1"/>
        <v>22.43</v>
      </c>
      <c r="K6" s="29">
        <f t="shared" si="1"/>
        <v>0</v>
      </c>
      <c r="L6" s="29">
        <f t="shared" si="1"/>
        <v>2.9</v>
      </c>
      <c r="M6" s="29">
        <f t="shared" si="1"/>
        <v>19.53</v>
      </c>
      <c r="N6" s="29">
        <f t="shared" si="1"/>
        <v>924.41000000000008</v>
      </c>
      <c r="O6" s="29">
        <f t="shared" si="1"/>
        <v>0</v>
      </c>
      <c r="P6" s="29">
        <f t="shared" si="1"/>
        <v>404.8</v>
      </c>
      <c r="Q6" s="29">
        <f t="shared" si="1"/>
        <v>519.6099999999999</v>
      </c>
      <c r="R6" s="29">
        <f t="shared" si="1"/>
        <v>1714.4800000000002</v>
      </c>
      <c r="S6" s="29">
        <f t="shared" si="1"/>
        <v>0</v>
      </c>
      <c r="T6" s="29">
        <f t="shared" si="1"/>
        <v>554.18999999999994</v>
      </c>
      <c r="U6" s="29">
        <f t="shared" si="1"/>
        <v>1160.29</v>
      </c>
      <c r="V6" s="29">
        <f t="shared" si="1"/>
        <v>437.34000000000003</v>
      </c>
      <c r="W6" s="29">
        <f t="shared" si="1"/>
        <v>0</v>
      </c>
      <c r="X6" s="29">
        <f t="shared" si="1"/>
        <v>345.78999999999996</v>
      </c>
      <c r="Y6" s="29">
        <f t="shared" si="1"/>
        <v>91.549999999999983</v>
      </c>
      <c r="Z6" s="30"/>
      <c r="AA6" s="31"/>
      <c r="AC6" s="32"/>
      <c r="AD6" s="32"/>
      <c r="AE6" s="32"/>
      <c r="AF6" s="32"/>
    </row>
    <row r="7" spans="1:32" x14ac:dyDescent="0.25">
      <c r="A7" s="10">
        <v>1</v>
      </c>
      <c r="B7" s="23" t="s">
        <v>117</v>
      </c>
      <c r="C7" s="24" t="s">
        <v>22</v>
      </c>
      <c r="D7" s="12"/>
      <c r="E7" s="13">
        <f t="shared" ref="E7:E70" si="2">F7+V7</f>
        <v>9.3600000000000012</v>
      </c>
      <c r="F7" s="14">
        <f t="shared" ref="F7:F70" si="3">SUM(G7:I7)</f>
        <v>9.3000000000000007</v>
      </c>
      <c r="G7" s="14">
        <f>O7+S7+K7</f>
        <v>0</v>
      </c>
      <c r="H7" s="14">
        <f>P7+T7+L7</f>
        <v>8.82</v>
      </c>
      <c r="I7" s="14">
        <f t="shared" ref="I7:I70" si="4">Q7+U7+M7</f>
        <v>0.48</v>
      </c>
      <c r="J7" s="15">
        <f>SUM(K7:M7)</f>
        <v>0</v>
      </c>
      <c r="K7" s="14"/>
      <c r="L7" s="14"/>
      <c r="M7" s="14"/>
      <c r="N7" s="15">
        <f t="shared" ref="N7:N70" si="5">SUM(O7:Q7)</f>
        <v>0</v>
      </c>
      <c r="O7" s="14"/>
      <c r="P7" s="14"/>
      <c r="Q7" s="14"/>
      <c r="R7" s="14">
        <f t="shared" ref="R7:R70" si="6">SUM(S7:U7)</f>
        <v>9.3000000000000007</v>
      </c>
      <c r="S7" s="14"/>
      <c r="T7" s="14">
        <v>8.82</v>
      </c>
      <c r="U7" s="14">
        <v>0.48</v>
      </c>
      <c r="V7" s="14">
        <f t="shared" ref="V7:V70" si="7">SUM(W7:Y7)</f>
        <v>0.06</v>
      </c>
      <c r="W7" s="14"/>
      <c r="X7" s="14"/>
      <c r="Y7" s="14">
        <v>0.06</v>
      </c>
      <c r="Z7" s="10"/>
      <c r="AA7" s="25" t="s">
        <v>20</v>
      </c>
    </row>
    <row r="8" spans="1:32" x14ac:dyDescent="0.25">
      <c r="A8" s="10">
        <v>2</v>
      </c>
      <c r="B8" s="23" t="s">
        <v>118</v>
      </c>
      <c r="C8" s="24" t="s">
        <v>22</v>
      </c>
      <c r="D8" s="12"/>
      <c r="E8" s="13">
        <f t="shared" si="2"/>
        <v>4.96</v>
      </c>
      <c r="F8" s="14">
        <f t="shared" si="3"/>
        <v>2.29</v>
      </c>
      <c r="G8" s="14">
        <f t="shared" ref="G8:I71" si="8">O8+S8+K8</f>
        <v>0</v>
      </c>
      <c r="H8" s="14">
        <f t="shared" si="8"/>
        <v>2.1</v>
      </c>
      <c r="I8" s="14">
        <f t="shared" si="4"/>
        <v>0.19</v>
      </c>
      <c r="J8" s="15">
        <f t="shared" ref="J8:J71" si="9">SUM(K8:M8)</f>
        <v>0</v>
      </c>
      <c r="K8" s="14"/>
      <c r="L8" s="14"/>
      <c r="M8" s="14"/>
      <c r="N8" s="15">
        <f t="shared" si="5"/>
        <v>0</v>
      </c>
      <c r="O8" s="14"/>
      <c r="P8" s="14"/>
      <c r="Q8" s="14"/>
      <c r="R8" s="14">
        <f t="shared" si="6"/>
        <v>2.29</v>
      </c>
      <c r="S8" s="14"/>
      <c r="T8" s="14">
        <v>2.1</v>
      </c>
      <c r="U8" s="14">
        <v>0.19</v>
      </c>
      <c r="V8" s="14">
        <f t="shared" si="7"/>
        <v>2.67</v>
      </c>
      <c r="W8" s="14"/>
      <c r="X8" s="14">
        <v>2.67</v>
      </c>
      <c r="Y8" s="14"/>
      <c r="Z8" s="10"/>
      <c r="AA8" s="25" t="s">
        <v>20</v>
      </c>
    </row>
    <row r="9" spans="1:32" x14ac:dyDescent="0.25">
      <c r="A9" s="10">
        <v>3</v>
      </c>
      <c r="B9" s="23" t="s">
        <v>119</v>
      </c>
      <c r="C9" s="24" t="s">
        <v>18</v>
      </c>
      <c r="D9" s="12"/>
      <c r="E9" s="13">
        <f t="shared" si="2"/>
        <v>70.990000000000009</v>
      </c>
      <c r="F9" s="14">
        <f t="shared" si="3"/>
        <v>70.990000000000009</v>
      </c>
      <c r="G9" s="14">
        <f t="shared" si="8"/>
        <v>0</v>
      </c>
      <c r="H9" s="14">
        <f t="shared" si="8"/>
        <v>37.230000000000004</v>
      </c>
      <c r="I9" s="14">
        <f t="shared" si="4"/>
        <v>33.76</v>
      </c>
      <c r="J9" s="15">
        <f t="shared" si="9"/>
        <v>0</v>
      </c>
      <c r="K9" s="14"/>
      <c r="L9" s="14"/>
      <c r="M9" s="14"/>
      <c r="N9" s="14">
        <f t="shared" si="5"/>
        <v>20.97</v>
      </c>
      <c r="O9" s="14"/>
      <c r="P9" s="14">
        <v>11.11</v>
      </c>
      <c r="Q9" s="14">
        <v>9.86</v>
      </c>
      <c r="R9" s="14">
        <f t="shared" si="6"/>
        <v>50.019999999999996</v>
      </c>
      <c r="S9" s="14"/>
      <c r="T9" s="14">
        <v>26.12</v>
      </c>
      <c r="U9" s="14">
        <v>23.9</v>
      </c>
      <c r="V9" s="14">
        <f t="shared" si="7"/>
        <v>0</v>
      </c>
      <c r="W9" s="14"/>
      <c r="X9" s="14"/>
      <c r="Y9" s="14"/>
      <c r="Z9" s="10"/>
      <c r="AA9" s="25" t="s">
        <v>20</v>
      </c>
    </row>
    <row r="10" spans="1:32" x14ac:dyDescent="0.25">
      <c r="A10" s="10">
        <v>4</v>
      </c>
      <c r="B10" s="23" t="s">
        <v>120</v>
      </c>
      <c r="C10" s="24" t="s">
        <v>73</v>
      </c>
      <c r="D10" s="12"/>
      <c r="E10" s="13">
        <f t="shared" si="2"/>
        <v>0.64</v>
      </c>
      <c r="F10" s="14">
        <f t="shared" si="3"/>
        <v>0.64</v>
      </c>
      <c r="G10" s="14">
        <f t="shared" si="8"/>
        <v>0</v>
      </c>
      <c r="H10" s="14">
        <f t="shared" si="8"/>
        <v>0</v>
      </c>
      <c r="I10" s="14">
        <f t="shared" si="4"/>
        <v>0.64</v>
      </c>
      <c r="J10" s="15">
        <f t="shared" si="9"/>
        <v>0</v>
      </c>
      <c r="K10" s="14"/>
      <c r="L10" s="14"/>
      <c r="M10" s="14"/>
      <c r="N10" s="14">
        <f t="shared" si="5"/>
        <v>0</v>
      </c>
      <c r="O10" s="14"/>
      <c r="P10" s="14"/>
      <c r="Q10" s="14"/>
      <c r="R10" s="14">
        <f t="shared" si="6"/>
        <v>0.64</v>
      </c>
      <c r="S10" s="14"/>
      <c r="T10" s="14"/>
      <c r="U10" s="14">
        <v>0.64</v>
      </c>
      <c r="V10" s="14">
        <f t="shared" si="7"/>
        <v>0</v>
      </c>
      <c r="W10" s="14"/>
      <c r="X10" s="14"/>
      <c r="Y10" s="14"/>
      <c r="Z10" s="10"/>
      <c r="AA10" s="25" t="s">
        <v>20</v>
      </c>
    </row>
    <row r="11" spans="1:32" ht="30" x14ac:dyDescent="0.25">
      <c r="A11" s="10">
        <v>5</v>
      </c>
      <c r="B11" s="23" t="s">
        <v>121</v>
      </c>
      <c r="C11" s="24" t="s">
        <v>52</v>
      </c>
      <c r="D11" s="12"/>
      <c r="E11" s="13">
        <f t="shared" si="2"/>
        <v>173.56</v>
      </c>
      <c r="F11" s="14">
        <f t="shared" si="3"/>
        <v>169.47</v>
      </c>
      <c r="G11" s="14">
        <f t="shared" si="8"/>
        <v>0</v>
      </c>
      <c r="H11" s="14">
        <f t="shared" si="8"/>
        <v>43.71</v>
      </c>
      <c r="I11" s="14">
        <f t="shared" si="4"/>
        <v>125.75999999999999</v>
      </c>
      <c r="J11" s="15">
        <f t="shared" si="9"/>
        <v>0</v>
      </c>
      <c r="K11" s="14"/>
      <c r="L11" s="14"/>
      <c r="M11" s="14"/>
      <c r="N11" s="14">
        <f t="shared" si="5"/>
        <v>0.02</v>
      </c>
      <c r="O11" s="14"/>
      <c r="P11" s="14"/>
      <c r="Q11" s="14">
        <v>0.02</v>
      </c>
      <c r="R11" s="14">
        <f t="shared" si="6"/>
        <v>169.45</v>
      </c>
      <c r="S11" s="14"/>
      <c r="T11" s="14">
        <v>43.71</v>
      </c>
      <c r="U11" s="14">
        <v>125.74</v>
      </c>
      <c r="V11" s="14">
        <f t="shared" si="7"/>
        <v>4.09</v>
      </c>
      <c r="W11" s="14"/>
      <c r="X11" s="14">
        <v>1.17</v>
      </c>
      <c r="Y11" s="14">
        <v>2.92</v>
      </c>
      <c r="Z11" s="10"/>
      <c r="AA11" s="25" t="s">
        <v>20</v>
      </c>
    </row>
    <row r="12" spans="1:32" x14ac:dyDescent="0.25">
      <c r="A12" s="10">
        <v>6</v>
      </c>
      <c r="B12" s="23" t="s">
        <v>122</v>
      </c>
      <c r="C12" s="24" t="s">
        <v>33</v>
      </c>
      <c r="D12" s="12"/>
      <c r="E12" s="13">
        <f t="shared" si="2"/>
        <v>6.34</v>
      </c>
      <c r="F12" s="14">
        <f t="shared" si="3"/>
        <v>6.34</v>
      </c>
      <c r="G12" s="14">
        <f t="shared" si="8"/>
        <v>0</v>
      </c>
      <c r="H12" s="14">
        <f t="shared" si="8"/>
        <v>5.34</v>
      </c>
      <c r="I12" s="14">
        <f t="shared" si="4"/>
        <v>1</v>
      </c>
      <c r="J12" s="15">
        <f t="shared" si="9"/>
        <v>0</v>
      </c>
      <c r="K12" s="14"/>
      <c r="L12" s="14"/>
      <c r="M12" s="14"/>
      <c r="N12" s="14">
        <f t="shared" si="5"/>
        <v>0.04</v>
      </c>
      <c r="O12" s="14"/>
      <c r="P12" s="14"/>
      <c r="Q12" s="14">
        <v>0.04</v>
      </c>
      <c r="R12" s="14">
        <f t="shared" si="6"/>
        <v>6.3</v>
      </c>
      <c r="S12" s="14"/>
      <c r="T12" s="14">
        <v>5.34</v>
      </c>
      <c r="U12" s="14">
        <v>0.96</v>
      </c>
      <c r="V12" s="14">
        <f t="shared" si="7"/>
        <v>0</v>
      </c>
      <c r="W12" s="14"/>
      <c r="X12" s="14"/>
      <c r="Y12" s="14"/>
      <c r="Z12" s="10"/>
      <c r="AA12" s="25" t="s">
        <v>20</v>
      </c>
    </row>
    <row r="13" spans="1:32" x14ac:dyDescent="0.25">
      <c r="A13" s="10">
        <v>7</v>
      </c>
      <c r="B13" s="23" t="s">
        <v>123</v>
      </c>
      <c r="C13" s="24" t="s">
        <v>24</v>
      </c>
      <c r="D13" s="12"/>
      <c r="E13" s="13">
        <f t="shared" si="2"/>
        <v>17.82</v>
      </c>
      <c r="F13" s="14">
        <f t="shared" si="3"/>
        <v>17.82</v>
      </c>
      <c r="G13" s="14">
        <f t="shared" si="8"/>
        <v>0</v>
      </c>
      <c r="H13" s="14">
        <f t="shared" si="8"/>
        <v>5.77</v>
      </c>
      <c r="I13" s="14">
        <f t="shared" si="4"/>
        <v>12.05</v>
      </c>
      <c r="J13" s="15">
        <f t="shared" si="9"/>
        <v>0</v>
      </c>
      <c r="K13" s="14"/>
      <c r="L13" s="14"/>
      <c r="M13" s="14"/>
      <c r="N13" s="14">
        <f t="shared" si="5"/>
        <v>2.8200000000000003</v>
      </c>
      <c r="O13" s="14"/>
      <c r="P13" s="14">
        <v>1.75</v>
      </c>
      <c r="Q13" s="14">
        <v>1.07</v>
      </c>
      <c r="R13" s="14">
        <f t="shared" si="6"/>
        <v>15</v>
      </c>
      <c r="S13" s="14"/>
      <c r="T13" s="14">
        <v>4.0199999999999996</v>
      </c>
      <c r="U13" s="14">
        <v>10.98</v>
      </c>
      <c r="V13" s="14">
        <f t="shared" si="7"/>
        <v>0</v>
      </c>
      <c r="W13" s="14"/>
      <c r="X13" s="14"/>
      <c r="Y13" s="14"/>
      <c r="Z13" s="10"/>
      <c r="AA13" s="25" t="s">
        <v>20</v>
      </c>
    </row>
    <row r="14" spans="1:32" x14ac:dyDescent="0.25">
      <c r="A14" s="10">
        <v>8</v>
      </c>
      <c r="B14" s="23" t="s">
        <v>124</v>
      </c>
      <c r="C14" s="24" t="s">
        <v>24</v>
      </c>
      <c r="D14" s="12"/>
      <c r="E14" s="13">
        <f t="shared" si="2"/>
        <v>3.9299999999999997</v>
      </c>
      <c r="F14" s="14">
        <f t="shared" si="3"/>
        <v>1.7</v>
      </c>
      <c r="G14" s="14">
        <f t="shared" si="8"/>
        <v>0</v>
      </c>
      <c r="H14" s="14">
        <f t="shared" si="8"/>
        <v>0.02</v>
      </c>
      <c r="I14" s="14">
        <f t="shared" si="4"/>
        <v>1.68</v>
      </c>
      <c r="J14" s="15">
        <f t="shared" si="9"/>
        <v>0</v>
      </c>
      <c r="K14" s="14"/>
      <c r="L14" s="14"/>
      <c r="M14" s="14"/>
      <c r="N14" s="14">
        <f t="shared" si="5"/>
        <v>0</v>
      </c>
      <c r="O14" s="14"/>
      <c r="P14" s="14"/>
      <c r="Q14" s="14"/>
      <c r="R14" s="14">
        <f t="shared" si="6"/>
        <v>1.7</v>
      </c>
      <c r="S14" s="14"/>
      <c r="T14" s="14">
        <v>0.02</v>
      </c>
      <c r="U14" s="14">
        <v>1.68</v>
      </c>
      <c r="V14" s="14">
        <f t="shared" si="7"/>
        <v>2.23</v>
      </c>
      <c r="W14" s="14"/>
      <c r="X14" s="14">
        <v>1.84</v>
      </c>
      <c r="Y14" s="14">
        <v>0.39</v>
      </c>
      <c r="Z14" s="10"/>
      <c r="AA14" s="25" t="s">
        <v>20</v>
      </c>
    </row>
    <row r="15" spans="1:32" x14ac:dyDescent="0.25">
      <c r="A15" s="10">
        <v>9</v>
      </c>
      <c r="B15" s="23" t="s">
        <v>125</v>
      </c>
      <c r="C15" s="24" t="s">
        <v>24</v>
      </c>
      <c r="D15" s="12"/>
      <c r="E15" s="13">
        <f t="shared" si="2"/>
        <v>21.69</v>
      </c>
      <c r="F15" s="14">
        <f t="shared" si="3"/>
        <v>21.69</v>
      </c>
      <c r="G15" s="14">
        <f t="shared" si="8"/>
        <v>0</v>
      </c>
      <c r="H15" s="14">
        <f t="shared" si="8"/>
        <v>0.8</v>
      </c>
      <c r="I15" s="14">
        <f t="shared" si="4"/>
        <v>20.89</v>
      </c>
      <c r="J15" s="15">
        <f t="shared" si="9"/>
        <v>0</v>
      </c>
      <c r="K15" s="14"/>
      <c r="L15" s="14"/>
      <c r="M15" s="14"/>
      <c r="N15" s="14">
        <f t="shared" si="5"/>
        <v>0</v>
      </c>
      <c r="O15" s="14"/>
      <c r="P15" s="14"/>
      <c r="Q15" s="14"/>
      <c r="R15" s="14">
        <f t="shared" si="6"/>
        <v>21.69</v>
      </c>
      <c r="S15" s="14"/>
      <c r="T15" s="14">
        <v>0.8</v>
      </c>
      <c r="U15" s="14">
        <v>20.89</v>
      </c>
      <c r="V15" s="14">
        <f t="shared" si="7"/>
        <v>0</v>
      </c>
      <c r="W15" s="14"/>
      <c r="X15" s="14"/>
      <c r="Y15" s="14"/>
      <c r="Z15" s="10"/>
      <c r="AA15" s="25" t="s">
        <v>20</v>
      </c>
    </row>
    <row r="16" spans="1:32" x14ac:dyDescent="0.25">
      <c r="A16" s="10">
        <v>10</v>
      </c>
      <c r="B16" s="23" t="s">
        <v>126</v>
      </c>
      <c r="C16" s="24" t="s">
        <v>24</v>
      </c>
      <c r="D16" s="12"/>
      <c r="E16" s="13">
        <f t="shared" si="2"/>
        <v>5.43</v>
      </c>
      <c r="F16" s="14">
        <f t="shared" si="3"/>
        <v>5.17</v>
      </c>
      <c r="G16" s="14">
        <f t="shared" si="8"/>
        <v>0</v>
      </c>
      <c r="H16" s="14">
        <f t="shared" si="8"/>
        <v>0</v>
      </c>
      <c r="I16" s="14">
        <f t="shared" si="4"/>
        <v>5.17</v>
      </c>
      <c r="J16" s="15">
        <f t="shared" si="9"/>
        <v>0</v>
      </c>
      <c r="K16" s="14"/>
      <c r="L16" s="14"/>
      <c r="M16" s="14"/>
      <c r="N16" s="14">
        <f t="shared" si="5"/>
        <v>2.88</v>
      </c>
      <c r="O16" s="14"/>
      <c r="P16" s="14"/>
      <c r="Q16" s="14">
        <v>2.88</v>
      </c>
      <c r="R16" s="14">
        <f t="shared" si="6"/>
        <v>2.29</v>
      </c>
      <c r="S16" s="14"/>
      <c r="T16" s="14"/>
      <c r="U16" s="14">
        <v>2.29</v>
      </c>
      <c r="V16" s="14">
        <f t="shared" si="7"/>
        <v>0.26</v>
      </c>
      <c r="W16" s="14"/>
      <c r="X16" s="14"/>
      <c r="Y16" s="14">
        <v>0.26</v>
      </c>
      <c r="Z16" s="10"/>
      <c r="AA16" s="25" t="s">
        <v>20</v>
      </c>
    </row>
    <row r="17" spans="1:27" x14ac:dyDescent="0.25">
      <c r="A17" s="10">
        <v>11</v>
      </c>
      <c r="B17" s="23" t="s">
        <v>127</v>
      </c>
      <c r="C17" s="24" t="s">
        <v>24</v>
      </c>
      <c r="D17" s="12"/>
      <c r="E17" s="13">
        <f t="shared" si="2"/>
        <v>14.01</v>
      </c>
      <c r="F17" s="14">
        <f t="shared" si="3"/>
        <v>14.01</v>
      </c>
      <c r="G17" s="14">
        <f t="shared" si="8"/>
        <v>0</v>
      </c>
      <c r="H17" s="14">
        <f t="shared" si="8"/>
        <v>0.11</v>
      </c>
      <c r="I17" s="14">
        <f t="shared" si="4"/>
        <v>13.9</v>
      </c>
      <c r="J17" s="15">
        <f t="shared" si="9"/>
        <v>0</v>
      </c>
      <c r="K17" s="14"/>
      <c r="L17" s="14"/>
      <c r="M17" s="14"/>
      <c r="N17" s="14">
        <f t="shared" si="5"/>
        <v>14.01</v>
      </c>
      <c r="O17" s="14"/>
      <c r="P17" s="14">
        <v>0.11</v>
      </c>
      <c r="Q17" s="14">
        <v>13.9</v>
      </c>
      <c r="R17" s="14">
        <f t="shared" si="6"/>
        <v>0</v>
      </c>
      <c r="S17" s="14"/>
      <c r="T17" s="14"/>
      <c r="U17" s="14"/>
      <c r="V17" s="14">
        <f t="shared" si="7"/>
        <v>0</v>
      </c>
      <c r="W17" s="14"/>
      <c r="X17" s="14"/>
      <c r="Y17" s="14"/>
      <c r="Z17" s="10"/>
      <c r="AA17" s="25" t="s">
        <v>20</v>
      </c>
    </row>
    <row r="18" spans="1:27" x14ac:dyDescent="0.25">
      <c r="A18" s="10">
        <v>12</v>
      </c>
      <c r="B18" s="23" t="s">
        <v>128</v>
      </c>
      <c r="C18" s="24" t="s">
        <v>24</v>
      </c>
      <c r="D18" s="12"/>
      <c r="E18" s="13">
        <f t="shared" si="2"/>
        <v>29.31</v>
      </c>
      <c r="F18" s="14">
        <f t="shared" si="3"/>
        <v>28.43</v>
      </c>
      <c r="G18" s="14">
        <f t="shared" si="8"/>
        <v>0</v>
      </c>
      <c r="H18" s="14">
        <f t="shared" si="8"/>
        <v>0.84</v>
      </c>
      <c r="I18" s="14">
        <f t="shared" si="4"/>
        <v>27.59</v>
      </c>
      <c r="J18" s="15">
        <f t="shared" si="9"/>
        <v>0</v>
      </c>
      <c r="K18" s="14"/>
      <c r="L18" s="14"/>
      <c r="M18" s="14"/>
      <c r="N18" s="14">
        <f t="shared" si="5"/>
        <v>0.93</v>
      </c>
      <c r="O18" s="14"/>
      <c r="P18" s="14"/>
      <c r="Q18" s="14">
        <v>0.93</v>
      </c>
      <c r="R18" s="14">
        <f t="shared" si="6"/>
        <v>27.5</v>
      </c>
      <c r="S18" s="14"/>
      <c r="T18" s="14">
        <v>0.84</v>
      </c>
      <c r="U18" s="14">
        <v>26.66</v>
      </c>
      <c r="V18" s="14">
        <f t="shared" si="7"/>
        <v>0.88</v>
      </c>
      <c r="W18" s="14"/>
      <c r="X18" s="14">
        <v>0.05</v>
      </c>
      <c r="Y18" s="14">
        <v>0.83</v>
      </c>
      <c r="Z18" s="10"/>
      <c r="AA18" s="25" t="s">
        <v>20</v>
      </c>
    </row>
    <row r="19" spans="1:27" x14ac:dyDescent="0.25">
      <c r="A19" s="10">
        <v>13</v>
      </c>
      <c r="B19" s="23" t="s">
        <v>129</v>
      </c>
      <c r="C19" s="24" t="s">
        <v>24</v>
      </c>
      <c r="D19" s="12"/>
      <c r="E19" s="13">
        <f t="shared" si="2"/>
        <v>47.89</v>
      </c>
      <c r="F19" s="14">
        <f t="shared" si="3"/>
        <v>47.74</v>
      </c>
      <c r="G19" s="14">
        <f t="shared" si="8"/>
        <v>0</v>
      </c>
      <c r="H19" s="14">
        <f t="shared" si="8"/>
        <v>0.67</v>
      </c>
      <c r="I19" s="14">
        <f t="shared" si="4"/>
        <v>47.07</v>
      </c>
      <c r="J19" s="15">
        <f t="shared" si="9"/>
        <v>0</v>
      </c>
      <c r="K19" s="14"/>
      <c r="L19" s="14"/>
      <c r="M19" s="14"/>
      <c r="N19" s="14">
        <f t="shared" si="5"/>
        <v>0</v>
      </c>
      <c r="O19" s="14"/>
      <c r="P19" s="14"/>
      <c r="Q19" s="14"/>
      <c r="R19" s="14">
        <f t="shared" si="6"/>
        <v>47.74</v>
      </c>
      <c r="S19" s="14"/>
      <c r="T19" s="14">
        <v>0.67</v>
      </c>
      <c r="U19" s="14">
        <v>47.07</v>
      </c>
      <c r="V19" s="14">
        <f t="shared" si="7"/>
        <v>0.15</v>
      </c>
      <c r="W19" s="14"/>
      <c r="X19" s="14">
        <v>0.15</v>
      </c>
      <c r="Y19" s="14"/>
      <c r="Z19" s="10"/>
      <c r="AA19" s="25" t="s">
        <v>20</v>
      </c>
    </row>
    <row r="20" spans="1:27" x14ac:dyDescent="0.25">
      <c r="A20" s="10">
        <v>14</v>
      </c>
      <c r="B20" s="23" t="s">
        <v>130</v>
      </c>
      <c r="C20" s="24" t="s">
        <v>24</v>
      </c>
      <c r="D20" s="12"/>
      <c r="E20" s="13">
        <f t="shared" si="2"/>
        <v>9.33</v>
      </c>
      <c r="F20" s="14">
        <f t="shared" si="3"/>
        <v>9.33</v>
      </c>
      <c r="G20" s="14">
        <f t="shared" si="8"/>
        <v>0</v>
      </c>
      <c r="H20" s="14">
        <f t="shared" si="8"/>
        <v>7.56</v>
      </c>
      <c r="I20" s="14">
        <f t="shared" si="4"/>
        <v>1.77</v>
      </c>
      <c r="J20" s="15">
        <f t="shared" si="9"/>
        <v>0</v>
      </c>
      <c r="K20" s="14"/>
      <c r="L20" s="14"/>
      <c r="M20" s="14"/>
      <c r="N20" s="14">
        <f t="shared" si="5"/>
        <v>5.4</v>
      </c>
      <c r="O20" s="14"/>
      <c r="P20" s="14">
        <v>4.3</v>
      </c>
      <c r="Q20" s="14">
        <v>1.1000000000000001</v>
      </c>
      <c r="R20" s="14">
        <f t="shared" si="6"/>
        <v>3.9299999999999997</v>
      </c>
      <c r="S20" s="14"/>
      <c r="T20" s="14">
        <v>3.26</v>
      </c>
      <c r="U20" s="14">
        <v>0.67</v>
      </c>
      <c r="V20" s="14">
        <f t="shared" si="7"/>
        <v>0</v>
      </c>
      <c r="W20" s="14"/>
      <c r="X20" s="14"/>
      <c r="Y20" s="14"/>
      <c r="Z20" s="10"/>
      <c r="AA20" s="25" t="s">
        <v>20</v>
      </c>
    </row>
    <row r="21" spans="1:27" x14ac:dyDescent="0.25">
      <c r="A21" s="10">
        <v>15</v>
      </c>
      <c r="B21" s="23" t="s">
        <v>131</v>
      </c>
      <c r="C21" s="24" t="s">
        <v>24</v>
      </c>
      <c r="D21" s="12"/>
      <c r="E21" s="13">
        <f t="shared" si="2"/>
        <v>3.31</v>
      </c>
      <c r="F21" s="14">
        <f t="shared" si="3"/>
        <v>3.31</v>
      </c>
      <c r="G21" s="14">
        <f t="shared" si="8"/>
        <v>0</v>
      </c>
      <c r="H21" s="14">
        <f t="shared" si="8"/>
        <v>3.31</v>
      </c>
      <c r="I21" s="14">
        <f t="shared" si="4"/>
        <v>0</v>
      </c>
      <c r="J21" s="15">
        <f t="shared" si="9"/>
        <v>0</v>
      </c>
      <c r="K21" s="14"/>
      <c r="L21" s="14"/>
      <c r="M21" s="14"/>
      <c r="N21" s="14">
        <f t="shared" si="5"/>
        <v>3.31</v>
      </c>
      <c r="O21" s="14"/>
      <c r="P21" s="14">
        <v>3.31</v>
      </c>
      <c r="Q21" s="14"/>
      <c r="R21" s="14">
        <f t="shared" si="6"/>
        <v>0</v>
      </c>
      <c r="S21" s="14"/>
      <c r="T21" s="14"/>
      <c r="U21" s="14"/>
      <c r="V21" s="14">
        <f t="shared" si="7"/>
        <v>0</v>
      </c>
      <c r="W21" s="14"/>
      <c r="X21" s="14"/>
      <c r="Y21" s="14"/>
      <c r="Z21" s="10"/>
      <c r="AA21" s="25" t="s">
        <v>20</v>
      </c>
    </row>
    <row r="22" spans="1:27" x14ac:dyDescent="0.25">
      <c r="A22" s="10">
        <v>16</v>
      </c>
      <c r="B22" s="23" t="s">
        <v>132</v>
      </c>
      <c r="C22" s="24" t="s">
        <v>24</v>
      </c>
      <c r="D22" s="12"/>
      <c r="E22" s="13">
        <f t="shared" si="2"/>
        <v>7.3699999999999992</v>
      </c>
      <c r="F22" s="14">
        <f t="shared" si="3"/>
        <v>7.3599999999999994</v>
      </c>
      <c r="G22" s="14">
        <f t="shared" si="8"/>
        <v>0</v>
      </c>
      <c r="H22" s="14">
        <f t="shared" si="8"/>
        <v>1.6</v>
      </c>
      <c r="I22" s="14">
        <f t="shared" si="4"/>
        <v>5.76</v>
      </c>
      <c r="J22" s="15">
        <f t="shared" si="9"/>
        <v>0</v>
      </c>
      <c r="K22" s="14"/>
      <c r="L22" s="14"/>
      <c r="M22" s="14"/>
      <c r="N22" s="14">
        <f t="shared" si="5"/>
        <v>4.9800000000000004</v>
      </c>
      <c r="O22" s="14"/>
      <c r="P22" s="14">
        <v>1.57</v>
      </c>
      <c r="Q22" s="14">
        <v>3.41</v>
      </c>
      <c r="R22" s="14">
        <f t="shared" si="6"/>
        <v>2.38</v>
      </c>
      <c r="S22" s="14"/>
      <c r="T22" s="14">
        <v>0.03</v>
      </c>
      <c r="U22" s="14">
        <v>2.35</v>
      </c>
      <c r="V22" s="14">
        <f t="shared" si="7"/>
        <v>0.01</v>
      </c>
      <c r="W22" s="14"/>
      <c r="X22" s="14">
        <v>0.01</v>
      </c>
      <c r="Y22" s="14"/>
      <c r="Z22" s="10"/>
      <c r="AA22" s="25" t="s">
        <v>20</v>
      </c>
    </row>
    <row r="23" spans="1:27" x14ac:dyDescent="0.25">
      <c r="A23" s="10">
        <v>17</v>
      </c>
      <c r="B23" s="23" t="s">
        <v>133</v>
      </c>
      <c r="C23" s="24" t="s">
        <v>24</v>
      </c>
      <c r="D23" s="12"/>
      <c r="E23" s="13">
        <f t="shared" si="2"/>
        <v>20.74</v>
      </c>
      <c r="F23" s="14">
        <f t="shared" si="3"/>
        <v>20.399999999999999</v>
      </c>
      <c r="G23" s="14">
        <f t="shared" si="8"/>
        <v>0</v>
      </c>
      <c r="H23" s="14">
        <f t="shared" si="8"/>
        <v>17.079999999999998</v>
      </c>
      <c r="I23" s="14">
        <f t="shared" si="4"/>
        <v>3.32</v>
      </c>
      <c r="J23" s="15">
        <f t="shared" si="9"/>
        <v>0</v>
      </c>
      <c r="K23" s="14"/>
      <c r="L23" s="14"/>
      <c r="M23" s="14"/>
      <c r="N23" s="14">
        <f t="shared" si="5"/>
        <v>4.07</v>
      </c>
      <c r="O23" s="14"/>
      <c r="P23" s="14">
        <v>3.5</v>
      </c>
      <c r="Q23" s="14">
        <v>0.56999999999999995</v>
      </c>
      <c r="R23" s="14">
        <f t="shared" si="6"/>
        <v>16.329999999999998</v>
      </c>
      <c r="S23" s="14"/>
      <c r="T23" s="14">
        <v>13.58</v>
      </c>
      <c r="U23" s="14">
        <v>2.75</v>
      </c>
      <c r="V23" s="14">
        <f t="shared" si="7"/>
        <v>0.34</v>
      </c>
      <c r="W23" s="14"/>
      <c r="X23" s="14"/>
      <c r="Y23" s="14">
        <v>0.34</v>
      </c>
      <c r="Z23" s="10"/>
      <c r="AA23" s="25" t="s">
        <v>20</v>
      </c>
    </row>
    <row r="24" spans="1:27" ht="30" x14ac:dyDescent="0.25">
      <c r="A24" s="10">
        <v>18</v>
      </c>
      <c r="B24" s="23" t="s">
        <v>134</v>
      </c>
      <c r="C24" s="24" t="s">
        <v>135</v>
      </c>
      <c r="D24" s="12"/>
      <c r="E24" s="13">
        <f t="shared" si="2"/>
        <v>89.9</v>
      </c>
      <c r="F24" s="14">
        <f t="shared" si="3"/>
        <v>89.04</v>
      </c>
      <c r="G24" s="14">
        <f t="shared" si="8"/>
        <v>0</v>
      </c>
      <c r="H24" s="14">
        <f t="shared" si="8"/>
        <v>57.17</v>
      </c>
      <c r="I24" s="14">
        <f t="shared" si="4"/>
        <v>31.87</v>
      </c>
      <c r="J24" s="15">
        <f t="shared" si="9"/>
        <v>2.9</v>
      </c>
      <c r="K24" s="14"/>
      <c r="L24" s="14">
        <v>2.9</v>
      </c>
      <c r="M24" s="14"/>
      <c r="N24" s="14">
        <f t="shared" si="5"/>
        <v>4.74</v>
      </c>
      <c r="O24" s="14"/>
      <c r="P24" s="14">
        <v>1.56</v>
      </c>
      <c r="Q24" s="14">
        <v>3.18</v>
      </c>
      <c r="R24" s="14">
        <f t="shared" si="6"/>
        <v>81.400000000000006</v>
      </c>
      <c r="S24" s="14"/>
      <c r="T24" s="14">
        <v>52.71</v>
      </c>
      <c r="U24" s="14">
        <v>28.69</v>
      </c>
      <c r="V24" s="14">
        <f t="shared" si="7"/>
        <v>0.86</v>
      </c>
      <c r="W24" s="14"/>
      <c r="X24" s="14">
        <v>0.85</v>
      </c>
      <c r="Y24" s="14">
        <v>0.01</v>
      </c>
      <c r="Z24" s="10"/>
      <c r="AA24" s="25" t="s">
        <v>20</v>
      </c>
    </row>
    <row r="25" spans="1:27" x14ac:dyDescent="0.25">
      <c r="A25" s="10">
        <v>19</v>
      </c>
      <c r="B25" s="23" t="s">
        <v>136</v>
      </c>
      <c r="C25" s="24" t="s">
        <v>73</v>
      </c>
      <c r="D25" s="12"/>
      <c r="E25" s="13">
        <f t="shared" si="2"/>
        <v>3.66</v>
      </c>
      <c r="F25" s="14">
        <f t="shared" si="3"/>
        <v>3.66</v>
      </c>
      <c r="G25" s="14">
        <f t="shared" si="8"/>
        <v>0</v>
      </c>
      <c r="H25" s="14">
        <f t="shared" si="8"/>
        <v>1.33</v>
      </c>
      <c r="I25" s="14">
        <f t="shared" si="4"/>
        <v>2.33</v>
      </c>
      <c r="J25" s="15">
        <f t="shared" si="9"/>
        <v>0</v>
      </c>
      <c r="K25" s="14"/>
      <c r="L25" s="14"/>
      <c r="M25" s="14"/>
      <c r="N25" s="14">
        <f t="shared" si="5"/>
        <v>0.55000000000000004</v>
      </c>
      <c r="O25" s="14"/>
      <c r="P25" s="14">
        <v>0.42</v>
      </c>
      <c r="Q25" s="14">
        <v>0.13</v>
      </c>
      <c r="R25" s="14">
        <f t="shared" si="6"/>
        <v>3.1100000000000003</v>
      </c>
      <c r="S25" s="14"/>
      <c r="T25" s="14">
        <v>0.91</v>
      </c>
      <c r="U25" s="14">
        <v>2.2000000000000002</v>
      </c>
      <c r="V25" s="14">
        <f t="shared" si="7"/>
        <v>0</v>
      </c>
      <c r="W25" s="14"/>
      <c r="X25" s="14"/>
      <c r="Y25" s="14"/>
      <c r="Z25" s="10">
        <v>3</v>
      </c>
      <c r="AA25" s="25" t="s">
        <v>20</v>
      </c>
    </row>
    <row r="26" spans="1:27" x14ac:dyDescent="0.25">
      <c r="A26" s="10">
        <v>20</v>
      </c>
      <c r="B26" s="23" t="s">
        <v>137</v>
      </c>
      <c r="C26" s="24" t="s">
        <v>33</v>
      </c>
      <c r="D26" s="12"/>
      <c r="E26" s="13">
        <f t="shared" si="2"/>
        <v>3.56</v>
      </c>
      <c r="F26" s="14">
        <f t="shared" si="3"/>
        <v>3.56</v>
      </c>
      <c r="G26" s="14">
        <f t="shared" si="8"/>
        <v>0</v>
      </c>
      <c r="H26" s="14">
        <f t="shared" si="8"/>
        <v>2.88</v>
      </c>
      <c r="I26" s="14">
        <f t="shared" si="4"/>
        <v>0.68</v>
      </c>
      <c r="J26" s="15">
        <f t="shared" si="9"/>
        <v>0</v>
      </c>
      <c r="K26" s="14"/>
      <c r="L26" s="14"/>
      <c r="M26" s="14"/>
      <c r="N26" s="14">
        <f t="shared" si="5"/>
        <v>0</v>
      </c>
      <c r="O26" s="14"/>
      <c r="P26" s="14"/>
      <c r="Q26" s="14"/>
      <c r="R26" s="14">
        <f t="shared" si="6"/>
        <v>3.56</v>
      </c>
      <c r="S26" s="14"/>
      <c r="T26" s="14">
        <v>2.88</v>
      </c>
      <c r="U26" s="14">
        <v>0.68</v>
      </c>
      <c r="V26" s="14">
        <f t="shared" si="7"/>
        <v>0</v>
      </c>
      <c r="W26" s="14"/>
      <c r="X26" s="14"/>
      <c r="Y26" s="14"/>
      <c r="Z26" s="10">
        <v>3</v>
      </c>
      <c r="AA26" s="25" t="s">
        <v>20</v>
      </c>
    </row>
    <row r="27" spans="1:27" x14ac:dyDescent="0.25">
      <c r="A27" s="10">
        <v>21</v>
      </c>
      <c r="B27" s="23" t="s">
        <v>138</v>
      </c>
      <c r="C27" s="24" t="s">
        <v>73</v>
      </c>
      <c r="D27" s="12"/>
      <c r="E27" s="13">
        <f t="shared" si="2"/>
        <v>5.63</v>
      </c>
      <c r="F27" s="14">
        <f t="shared" si="3"/>
        <v>5.63</v>
      </c>
      <c r="G27" s="14">
        <f t="shared" si="8"/>
        <v>0</v>
      </c>
      <c r="H27" s="14">
        <f t="shared" si="8"/>
        <v>5.03</v>
      </c>
      <c r="I27" s="14">
        <f t="shared" si="4"/>
        <v>0.6</v>
      </c>
      <c r="J27" s="15">
        <f t="shared" si="9"/>
        <v>0</v>
      </c>
      <c r="K27" s="14"/>
      <c r="L27" s="14"/>
      <c r="M27" s="14"/>
      <c r="N27" s="14">
        <f t="shared" si="5"/>
        <v>0</v>
      </c>
      <c r="O27" s="14"/>
      <c r="P27" s="14"/>
      <c r="Q27" s="14"/>
      <c r="R27" s="14">
        <f t="shared" si="6"/>
        <v>5.63</v>
      </c>
      <c r="S27" s="14"/>
      <c r="T27" s="14">
        <v>5.03</v>
      </c>
      <c r="U27" s="14">
        <v>0.6</v>
      </c>
      <c r="V27" s="14">
        <f t="shared" si="7"/>
        <v>0</v>
      </c>
      <c r="W27" s="14"/>
      <c r="X27" s="14"/>
      <c r="Y27" s="14"/>
      <c r="Z27" s="10">
        <v>3</v>
      </c>
      <c r="AA27" s="25" t="s">
        <v>20</v>
      </c>
    </row>
    <row r="28" spans="1:27" x14ac:dyDescent="0.25">
      <c r="A28" s="10">
        <v>22</v>
      </c>
      <c r="B28" s="23" t="s">
        <v>139</v>
      </c>
      <c r="C28" s="24" t="s">
        <v>73</v>
      </c>
      <c r="D28" s="12"/>
      <c r="E28" s="13">
        <f t="shared" si="2"/>
        <v>2.29</v>
      </c>
      <c r="F28" s="14">
        <f t="shared" si="3"/>
        <v>2.29</v>
      </c>
      <c r="G28" s="14">
        <f t="shared" si="8"/>
        <v>0</v>
      </c>
      <c r="H28" s="14">
        <f t="shared" si="8"/>
        <v>0</v>
      </c>
      <c r="I28" s="14">
        <f t="shared" si="4"/>
        <v>2.29</v>
      </c>
      <c r="J28" s="15">
        <f t="shared" si="9"/>
        <v>0</v>
      </c>
      <c r="K28" s="14"/>
      <c r="L28" s="14"/>
      <c r="M28" s="14"/>
      <c r="N28" s="14">
        <f t="shared" si="5"/>
        <v>0</v>
      </c>
      <c r="O28" s="14"/>
      <c r="P28" s="14"/>
      <c r="Q28" s="14"/>
      <c r="R28" s="14">
        <f t="shared" si="6"/>
        <v>2.29</v>
      </c>
      <c r="S28" s="14"/>
      <c r="T28" s="14"/>
      <c r="U28" s="14">
        <v>2.29</v>
      </c>
      <c r="V28" s="14">
        <f t="shared" si="7"/>
        <v>0</v>
      </c>
      <c r="W28" s="14"/>
      <c r="X28" s="14"/>
      <c r="Y28" s="14"/>
      <c r="Z28" s="10">
        <v>3</v>
      </c>
      <c r="AA28" s="25" t="s">
        <v>20</v>
      </c>
    </row>
    <row r="29" spans="1:27" x14ac:dyDescent="0.25">
      <c r="A29" s="10">
        <v>23</v>
      </c>
      <c r="B29" s="23" t="s">
        <v>140</v>
      </c>
      <c r="C29" s="24" t="s">
        <v>24</v>
      </c>
      <c r="D29" s="12"/>
      <c r="E29" s="13">
        <f t="shared" si="2"/>
        <v>0.55000000000000004</v>
      </c>
      <c r="F29" s="14">
        <f t="shared" si="3"/>
        <v>0.55000000000000004</v>
      </c>
      <c r="G29" s="14">
        <f t="shared" si="8"/>
        <v>0</v>
      </c>
      <c r="H29" s="14">
        <f t="shared" si="8"/>
        <v>0.14000000000000001</v>
      </c>
      <c r="I29" s="14">
        <f t="shared" si="4"/>
        <v>0.41</v>
      </c>
      <c r="J29" s="15">
        <f t="shared" si="9"/>
        <v>0</v>
      </c>
      <c r="K29" s="14"/>
      <c r="L29" s="14"/>
      <c r="M29" s="14"/>
      <c r="N29" s="14">
        <f t="shared" si="5"/>
        <v>0</v>
      </c>
      <c r="O29" s="14"/>
      <c r="P29" s="14"/>
      <c r="Q29" s="14"/>
      <c r="R29" s="14">
        <f t="shared" si="6"/>
        <v>0.55000000000000004</v>
      </c>
      <c r="S29" s="14"/>
      <c r="T29" s="14">
        <v>0.14000000000000001</v>
      </c>
      <c r="U29" s="14">
        <v>0.41</v>
      </c>
      <c r="V29" s="14">
        <f t="shared" si="7"/>
        <v>0</v>
      </c>
      <c r="W29" s="14"/>
      <c r="X29" s="14"/>
      <c r="Y29" s="14"/>
      <c r="Z29" s="10">
        <v>3</v>
      </c>
      <c r="AA29" s="25" t="s">
        <v>20</v>
      </c>
    </row>
    <row r="30" spans="1:27" x14ac:dyDescent="0.25">
      <c r="A30" s="10">
        <v>24</v>
      </c>
      <c r="B30" s="23" t="s">
        <v>141</v>
      </c>
      <c r="C30" s="24" t="s">
        <v>22</v>
      </c>
      <c r="D30" s="12"/>
      <c r="E30" s="13">
        <f t="shared" si="2"/>
        <v>0.36</v>
      </c>
      <c r="F30" s="14">
        <f t="shared" si="3"/>
        <v>0.36</v>
      </c>
      <c r="G30" s="14">
        <f t="shared" si="8"/>
        <v>0</v>
      </c>
      <c r="H30" s="14">
        <f t="shared" si="8"/>
        <v>0</v>
      </c>
      <c r="I30" s="14">
        <f t="shared" si="4"/>
        <v>0.36</v>
      </c>
      <c r="J30" s="15">
        <f t="shared" si="9"/>
        <v>0</v>
      </c>
      <c r="K30" s="14"/>
      <c r="L30" s="14"/>
      <c r="M30" s="14"/>
      <c r="N30" s="14">
        <f t="shared" si="5"/>
        <v>0</v>
      </c>
      <c r="O30" s="14"/>
      <c r="P30" s="14"/>
      <c r="Q30" s="14"/>
      <c r="R30" s="14">
        <f t="shared" si="6"/>
        <v>0.36</v>
      </c>
      <c r="S30" s="14"/>
      <c r="T30" s="14"/>
      <c r="U30" s="14">
        <v>0.36</v>
      </c>
      <c r="V30" s="14">
        <f t="shared" si="7"/>
        <v>0</v>
      </c>
      <c r="W30" s="14"/>
      <c r="X30" s="14"/>
      <c r="Y30" s="14"/>
      <c r="Z30" s="10">
        <v>3</v>
      </c>
      <c r="AA30" s="25" t="s">
        <v>20</v>
      </c>
    </row>
    <row r="31" spans="1:27" x14ac:dyDescent="0.25">
      <c r="A31" s="10">
        <v>25</v>
      </c>
      <c r="B31" s="23" t="s">
        <v>142</v>
      </c>
      <c r="C31" s="24" t="s">
        <v>22</v>
      </c>
      <c r="D31" s="12"/>
      <c r="E31" s="13">
        <f t="shared" si="2"/>
        <v>5.3100000000000005</v>
      </c>
      <c r="F31" s="14">
        <f t="shared" si="3"/>
        <v>5.3100000000000005</v>
      </c>
      <c r="G31" s="14">
        <f t="shared" si="8"/>
        <v>0</v>
      </c>
      <c r="H31" s="14">
        <f t="shared" si="8"/>
        <v>5.23</v>
      </c>
      <c r="I31" s="14">
        <f t="shared" si="4"/>
        <v>0.08</v>
      </c>
      <c r="J31" s="15">
        <f t="shared" si="9"/>
        <v>0</v>
      </c>
      <c r="K31" s="14"/>
      <c r="L31" s="14"/>
      <c r="M31" s="14"/>
      <c r="N31" s="14">
        <f t="shared" si="5"/>
        <v>0</v>
      </c>
      <c r="O31" s="14"/>
      <c r="P31" s="14"/>
      <c r="Q31" s="14"/>
      <c r="R31" s="14">
        <f t="shared" si="6"/>
        <v>5.3100000000000005</v>
      </c>
      <c r="S31" s="14"/>
      <c r="T31" s="14">
        <v>5.23</v>
      </c>
      <c r="U31" s="14">
        <v>0.08</v>
      </c>
      <c r="V31" s="14">
        <f t="shared" si="7"/>
        <v>0</v>
      </c>
      <c r="W31" s="14"/>
      <c r="X31" s="14"/>
      <c r="Y31" s="14"/>
      <c r="Z31" s="10">
        <v>3</v>
      </c>
      <c r="AA31" s="25" t="s">
        <v>20</v>
      </c>
    </row>
    <row r="32" spans="1:27" x14ac:dyDescent="0.25">
      <c r="A32" s="10">
        <v>26</v>
      </c>
      <c r="B32" s="23" t="s">
        <v>143</v>
      </c>
      <c r="C32" s="24" t="s">
        <v>18</v>
      </c>
      <c r="D32" s="12"/>
      <c r="E32" s="13">
        <f t="shared" si="2"/>
        <v>26.49</v>
      </c>
      <c r="F32" s="14">
        <f t="shared" si="3"/>
        <v>26.49</v>
      </c>
      <c r="G32" s="14">
        <f t="shared" si="8"/>
        <v>0</v>
      </c>
      <c r="H32" s="14">
        <f t="shared" si="8"/>
        <v>26.49</v>
      </c>
      <c r="I32" s="14">
        <f t="shared" si="4"/>
        <v>0</v>
      </c>
      <c r="J32" s="15">
        <f t="shared" si="9"/>
        <v>0</v>
      </c>
      <c r="K32" s="14"/>
      <c r="L32" s="14"/>
      <c r="M32" s="14"/>
      <c r="N32" s="14">
        <f t="shared" si="5"/>
        <v>0</v>
      </c>
      <c r="O32" s="14"/>
      <c r="P32" s="14"/>
      <c r="Q32" s="14"/>
      <c r="R32" s="14">
        <f t="shared" si="6"/>
        <v>26.49</v>
      </c>
      <c r="S32" s="14"/>
      <c r="T32" s="14">
        <v>26.49</v>
      </c>
      <c r="U32" s="14"/>
      <c r="V32" s="14">
        <f t="shared" si="7"/>
        <v>0</v>
      </c>
      <c r="W32" s="14"/>
      <c r="X32" s="14"/>
      <c r="Y32" s="14"/>
      <c r="Z32" s="10">
        <v>3</v>
      </c>
      <c r="AA32" s="25" t="s">
        <v>20</v>
      </c>
    </row>
    <row r="33" spans="1:27" x14ac:dyDescent="0.25">
      <c r="A33" s="10">
        <v>27</v>
      </c>
      <c r="B33" s="23" t="s">
        <v>144</v>
      </c>
      <c r="C33" s="24" t="s">
        <v>73</v>
      </c>
      <c r="D33" s="12"/>
      <c r="E33" s="13">
        <f t="shared" si="2"/>
        <v>11.26</v>
      </c>
      <c r="F33" s="14">
        <f t="shared" si="3"/>
        <v>11.26</v>
      </c>
      <c r="G33" s="14">
        <f t="shared" si="8"/>
        <v>0</v>
      </c>
      <c r="H33" s="14">
        <f t="shared" si="8"/>
        <v>0</v>
      </c>
      <c r="I33" s="14">
        <f t="shared" si="4"/>
        <v>11.26</v>
      </c>
      <c r="J33" s="15">
        <f t="shared" si="9"/>
        <v>0</v>
      </c>
      <c r="K33" s="14"/>
      <c r="L33" s="14"/>
      <c r="M33" s="14"/>
      <c r="N33" s="14">
        <f t="shared" si="5"/>
        <v>4.43</v>
      </c>
      <c r="O33" s="14"/>
      <c r="P33" s="14"/>
      <c r="Q33" s="14">
        <v>4.43</v>
      </c>
      <c r="R33" s="14">
        <f t="shared" si="6"/>
        <v>6.83</v>
      </c>
      <c r="S33" s="14"/>
      <c r="T33" s="14"/>
      <c r="U33" s="14">
        <v>6.83</v>
      </c>
      <c r="V33" s="14">
        <f t="shared" si="7"/>
        <v>0</v>
      </c>
      <c r="W33" s="14"/>
      <c r="X33" s="14"/>
      <c r="Y33" s="14"/>
      <c r="Z33" s="10">
        <v>3</v>
      </c>
      <c r="AA33" s="25" t="s">
        <v>20</v>
      </c>
    </row>
    <row r="34" spans="1:27" x14ac:dyDescent="0.25">
      <c r="A34" s="10">
        <v>28</v>
      </c>
      <c r="B34" s="23" t="s">
        <v>145</v>
      </c>
      <c r="C34" s="24" t="s">
        <v>24</v>
      </c>
      <c r="D34" s="12"/>
      <c r="E34" s="13">
        <f t="shared" si="2"/>
        <v>2.11</v>
      </c>
      <c r="F34" s="14">
        <f t="shared" si="3"/>
        <v>2.11</v>
      </c>
      <c r="G34" s="14">
        <f t="shared" si="8"/>
        <v>0</v>
      </c>
      <c r="H34" s="14">
        <f t="shared" si="8"/>
        <v>1.25</v>
      </c>
      <c r="I34" s="14">
        <f t="shared" si="4"/>
        <v>0.86</v>
      </c>
      <c r="J34" s="15">
        <f t="shared" si="9"/>
        <v>0</v>
      </c>
      <c r="K34" s="14"/>
      <c r="L34" s="14"/>
      <c r="M34" s="14"/>
      <c r="N34" s="14">
        <f t="shared" si="5"/>
        <v>2.11</v>
      </c>
      <c r="O34" s="14"/>
      <c r="P34" s="14">
        <v>1.25</v>
      </c>
      <c r="Q34" s="14">
        <v>0.86</v>
      </c>
      <c r="R34" s="14">
        <f t="shared" si="6"/>
        <v>0</v>
      </c>
      <c r="S34" s="14"/>
      <c r="T34" s="14"/>
      <c r="U34" s="14"/>
      <c r="V34" s="14">
        <f t="shared" si="7"/>
        <v>0</v>
      </c>
      <c r="W34" s="14"/>
      <c r="X34" s="14"/>
      <c r="Y34" s="14"/>
      <c r="Z34" s="10">
        <v>3</v>
      </c>
      <c r="AA34" s="25" t="s">
        <v>20</v>
      </c>
    </row>
    <row r="35" spans="1:27" x14ac:dyDescent="0.25">
      <c r="A35" s="10">
        <v>29</v>
      </c>
      <c r="B35" s="23" t="s">
        <v>146</v>
      </c>
      <c r="C35" s="24" t="s">
        <v>95</v>
      </c>
      <c r="D35" s="12"/>
      <c r="E35" s="13">
        <f t="shared" si="2"/>
        <v>524.91</v>
      </c>
      <c r="F35" s="14">
        <f t="shared" si="3"/>
        <v>467.12</v>
      </c>
      <c r="G35" s="14">
        <f t="shared" si="8"/>
        <v>0</v>
      </c>
      <c r="H35" s="14">
        <f t="shared" si="8"/>
        <v>330.94</v>
      </c>
      <c r="I35" s="14">
        <f t="shared" si="4"/>
        <v>136.18</v>
      </c>
      <c r="J35" s="15">
        <f t="shared" si="9"/>
        <v>0</v>
      </c>
      <c r="K35" s="14"/>
      <c r="L35" s="14"/>
      <c r="M35" s="14"/>
      <c r="N35" s="14">
        <f t="shared" si="5"/>
        <v>467.12</v>
      </c>
      <c r="O35" s="14"/>
      <c r="P35" s="14">
        <v>330.94</v>
      </c>
      <c r="Q35" s="14">
        <v>136.18</v>
      </c>
      <c r="R35" s="14">
        <f t="shared" si="6"/>
        <v>0</v>
      </c>
      <c r="S35" s="14"/>
      <c r="T35" s="14"/>
      <c r="U35" s="14"/>
      <c r="V35" s="14">
        <f t="shared" si="7"/>
        <v>57.79</v>
      </c>
      <c r="W35" s="14"/>
      <c r="X35" s="14">
        <v>57.79</v>
      </c>
      <c r="Y35" s="14"/>
      <c r="Z35" s="10"/>
      <c r="AA35" s="25" t="s">
        <v>20</v>
      </c>
    </row>
    <row r="36" spans="1:27" x14ac:dyDescent="0.25">
      <c r="A36" s="10">
        <v>30</v>
      </c>
      <c r="B36" s="23" t="s">
        <v>147</v>
      </c>
      <c r="C36" s="24" t="s">
        <v>18</v>
      </c>
      <c r="D36" s="12"/>
      <c r="E36" s="13">
        <f t="shared" si="2"/>
        <v>414.24</v>
      </c>
      <c r="F36" s="14">
        <f t="shared" si="3"/>
        <v>170.17000000000002</v>
      </c>
      <c r="G36" s="14">
        <f t="shared" si="8"/>
        <v>0</v>
      </c>
      <c r="H36" s="14">
        <f t="shared" si="8"/>
        <v>162.05000000000001</v>
      </c>
      <c r="I36" s="14">
        <f t="shared" si="4"/>
        <v>8.1199999999999992</v>
      </c>
      <c r="J36" s="15">
        <f t="shared" si="9"/>
        <v>0</v>
      </c>
      <c r="K36" s="14"/>
      <c r="L36" s="14"/>
      <c r="M36" s="14"/>
      <c r="N36" s="14">
        <f t="shared" si="5"/>
        <v>0</v>
      </c>
      <c r="O36" s="14"/>
      <c r="P36" s="14"/>
      <c r="Q36" s="14"/>
      <c r="R36" s="14">
        <f t="shared" si="6"/>
        <v>170.17000000000002</v>
      </c>
      <c r="S36" s="14"/>
      <c r="T36" s="14">
        <v>162.05000000000001</v>
      </c>
      <c r="U36" s="14">
        <v>8.1199999999999992</v>
      </c>
      <c r="V36" s="14">
        <f t="shared" si="7"/>
        <v>244.07</v>
      </c>
      <c r="W36" s="14"/>
      <c r="X36" s="14">
        <v>237.88</v>
      </c>
      <c r="Y36" s="14">
        <v>6.19</v>
      </c>
      <c r="Z36" s="10"/>
      <c r="AA36" s="25" t="s">
        <v>20</v>
      </c>
    </row>
    <row r="37" spans="1:27" x14ac:dyDescent="0.25">
      <c r="A37" s="10">
        <v>31</v>
      </c>
      <c r="B37" s="23" t="s">
        <v>148</v>
      </c>
      <c r="C37" s="24" t="s">
        <v>44</v>
      </c>
      <c r="D37" s="12"/>
      <c r="E37" s="13">
        <f t="shared" si="2"/>
        <v>22.47</v>
      </c>
      <c r="F37" s="14">
        <f t="shared" si="3"/>
        <v>22.47</v>
      </c>
      <c r="G37" s="14">
        <f t="shared" si="8"/>
        <v>0</v>
      </c>
      <c r="H37" s="14">
        <f t="shared" si="8"/>
        <v>21.86</v>
      </c>
      <c r="I37" s="14">
        <f t="shared" si="4"/>
        <v>0.61</v>
      </c>
      <c r="J37" s="15">
        <f t="shared" si="9"/>
        <v>0</v>
      </c>
      <c r="K37" s="14"/>
      <c r="L37" s="14"/>
      <c r="M37" s="14"/>
      <c r="N37" s="14">
        <f t="shared" si="5"/>
        <v>0</v>
      </c>
      <c r="O37" s="14"/>
      <c r="P37" s="14"/>
      <c r="Q37" s="14"/>
      <c r="R37" s="14">
        <f t="shared" si="6"/>
        <v>22.47</v>
      </c>
      <c r="S37" s="14"/>
      <c r="T37" s="14">
        <v>21.86</v>
      </c>
      <c r="U37" s="14">
        <v>0.61</v>
      </c>
      <c r="V37" s="14">
        <f t="shared" si="7"/>
        <v>0</v>
      </c>
      <c r="W37" s="14"/>
      <c r="X37" s="14"/>
      <c r="Y37" s="14"/>
      <c r="Z37" s="10"/>
      <c r="AA37" s="25" t="s">
        <v>20</v>
      </c>
    </row>
    <row r="38" spans="1:27" x14ac:dyDescent="0.25">
      <c r="A38" s="10">
        <v>32</v>
      </c>
      <c r="B38" s="23" t="s">
        <v>149</v>
      </c>
      <c r="C38" s="24" t="s">
        <v>18</v>
      </c>
      <c r="D38" s="12"/>
      <c r="E38" s="13">
        <f t="shared" si="2"/>
        <v>242.50000000000003</v>
      </c>
      <c r="F38" s="14">
        <f t="shared" si="3"/>
        <v>218.67000000000002</v>
      </c>
      <c r="G38" s="14">
        <f t="shared" si="8"/>
        <v>0</v>
      </c>
      <c r="H38" s="14">
        <f t="shared" si="8"/>
        <v>46.7</v>
      </c>
      <c r="I38" s="14">
        <f t="shared" si="4"/>
        <v>171.97</v>
      </c>
      <c r="J38" s="15">
        <f t="shared" si="9"/>
        <v>0</v>
      </c>
      <c r="K38" s="14"/>
      <c r="L38" s="14"/>
      <c r="M38" s="14"/>
      <c r="N38" s="14">
        <f t="shared" si="5"/>
        <v>155.55000000000001</v>
      </c>
      <c r="O38" s="14"/>
      <c r="P38" s="14">
        <v>42.64</v>
      </c>
      <c r="Q38" s="14">
        <v>112.91</v>
      </c>
      <c r="R38" s="14">
        <f t="shared" si="6"/>
        <v>63.120000000000005</v>
      </c>
      <c r="S38" s="14"/>
      <c r="T38" s="14">
        <v>4.0599999999999996</v>
      </c>
      <c r="U38" s="14">
        <v>59.06</v>
      </c>
      <c r="V38" s="14">
        <f t="shared" si="7"/>
        <v>23.830000000000002</v>
      </c>
      <c r="W38" s="14"/>
      <c r="X38" s="14">
        <v>21.92</v>
      </c>
      <c r="Y38" s="14">
        <v>1.91</v>
      </c>
      <c r="Z38" s="10"/>
      <c r="AA38" s="25" t="s">
        <v>20</v>
      </c>
    </row>
    <row r="39" spans="1:27" x14ac:dyDescent="0.25">
      <c r="A39" s="10">
        <v>33</v>
      </c>
      <c r="B39" s="23" t="s">
        <v>150</v>
      </c>
      <c r="C39" s="24" t="s">
        <v>52</v>
      </c>
      <c r="D39" s="12"/>
      <c r="E39" s="13">
        <f t="shared" si="2"/>
        <v>14.979999999999999</v>
      </c>
      <c r="F39" s="14">
        <f t="shared" si="3"/>
        <v>14.979999999999999</v>
      </c>
      <c r="G39" s="14">
        <f t="shared" si="8"/>
        <v>0</v>
      </c>
      <c r="H39" s="14">
        <f t="shared" si="8"/>
        <v>3.19</v>
      </c>
      <c r="I39" s="14">
        <f t="shared" si="4"/>
        <v>11.79</v>
      </c>
      <c r="J39" s="15">
        <f t="shared" si="9"/>
        <v>0</v>
      </c>
      <c r="K39" s="14"/>
      <c r="L39" s="14"/>
      <c r="M39" s="14"/>
      <c r="N39" s="14">
        <f t="shared" si="5"/>
        <v>3.31</v>
      </c>
      <c r="O39" s="14"/>
      <c r="P39" s="14">
        <v>0.1</v>
      </c>
      <c r="Q39" s="14">
        <v>3.21</v>
      </c>
      <c r="R39" s="14">
        <f t="shared" si="6"/>
        <v>11.67</v>
      </c>
      <c r="S39" s="14"/>
      <c r="T39" s="14">
        <v>3.09</v>
      </c>
      <c r="U39" s="14">
        <v>8.58</v>
      </c>
      <c r="V39" s="14">
        <f t="shared" si="7"/>
        <v>0</v>
      </c>
      <c r="W39" s="14"/>
      <c r="X39" s="14"/>
      <c r="Y39" s="14"/>
      <c r="Z39" s="10"/>
      <c r="AA39" s="25" t="s">
        <v>20</v>
      </c>
    </row>
    <row r="40" spans="1:27" x14ac:dyDescent="0.25">
      <c r="A40" s="10">
        <v>34</v>
      </c>
      <c r="B40" s="23" t="s">
        <v>151</v>
      </c>
      <c r="C40" s="24" t="s">
        <v>65</v>
      </c>
      <c r="D40" s="12"/>
      <c r="E40" s="13">
        <f t="shared" si="2"/>
        <v>5.04</v>
      </c>
      <c r="F40" s="14">
        <f t="shared" si="3"/>
        <v>5.04</v>
      </c>
      <c r="G40" s="14">
        <f t="shared" si="8"/>
        <v>0</v>
      </c>
      <c r="H40" s="14">
        <f t="shared" si="8"/>
        <v>5.04</v>
      </c>
      <c r="I40" s="14">
        <f t="shared" si="4"/>
        <v>0</v>
      </c>
      <c r="J40" s="15">
        <f t="shared" si="9"/>
        <v>0</v>
      </c>
      <c r="K40" s="14"/>
      <c r="L40" s="14"/>
      <c r="M40" s="14"/>
      <c r="N40" s="14">
        <f t="shared" si="5"/>
        <v>0</v>
      </c>
      <c r="O40" s="14"/>
      <c r="P40" s="14"/>
      <c r="Q40" s="14"/>
      <c r="R40" s="14">
        <f t="shared" si="6"/>
        <v>5.04</v>
      </c>
      <c r="S40" s="14"/>
      <c r="T40" s="14">
        <v>5.04</v>
      </c>
      <c r="U40" s="14"/>
      <c r="V40" s="14">
        <f t="shared" si="7"/>
        <v>0</v>
      </c>
      <c r="W40" s="14"/>
      <c r="X40" s="14"/>
      <c r="Y40" s="14"/>
      <c r="Z40" s="10"/>
      <c r="AA40" s="25" t="s">
        <v>20</v>
      </c>
    </row>
    <row r="41" spans="1:27" x14ac:dyDescent="0.25">
      <c r="A41" s="10">
        <v>35</v>
      </c>
      <c r="B41" s="23" t="s">
        <v>152</v>
      </c>
      <c r="C41" s="24" t="s">
        <v>18</v>
      </c>
      <c r="D41" s="12"/>
      <c r="E41" s="13">
        <f t="shared" si="2"/>
        <v>3.6399999999999997</v>
      </c>
      <c r="F41" s="14">
        <f t="shared" si="3"/>
        <v>3.6399999999999997</v>
      </c>
      <c r="G41" s="14">
        <f t="shared" si="8"/>
        <v>0</v>
      </c>
      <c r="H41" s="14">
        <f t="shared" si="8"/>
        <v>0.7</v>
      </c>
      <c r="I41" s="14">
        <f t="shared" si="4"/>
        <v>2.94</v>
      </c>
      <c r="J41" s="15">
        <f t="shared" si="9"/>
        <v>0</v>
      </c>
      <c r="K41" s="14"/>
      <c r="L41" s="14"/>
      <c r="M41" s="14"/>
      <c r="N41" s="14">
        <f t="shared" si="5"/>
        <v>3.6399999999999997</v>
      </c>
      <c r="O41" s="14"/>
      <c r="P41" s="14">
        <v>0.7</v>
      </c>
      <c r="Q41" s="14">
        <v>2.94</v>
      </c>
      <c r="R41" s="14">
        <f t="shared" si="6"/>
        <v>0</v>
      </c>
      <c r="S41" s="14"/>
      <c r="T41" s="14"/>
      <c r="U41" s="14"/>
      <c r="V41" s="14">
        <f t="shared" si="7"/>
        <v>0</v>
      </c>
      <c r="W41" s="14"/>
      <c r="X41" s="14"/>
      <c r="Y41" s="14"/>
      <c r="Z41" s="10"/>
      <c r="AA41" s="25" t="s">
        <v>20</v>
      </c>
    </row>
    <row r="42" spans="1:27" x14ac:dyDescent="0.25">
      <c r="A42" s="10">
        <v>36</v>
      </c>
      <c r="B42" s="23" t="s">
        <v>153</v>
      </c>
      <c r="C42" s="24" t="s">
        <v>65</v>
      </c>
      <c r="D42" s="12"/>
      <c r="E42" s="13">
        <f t="shared" si="2"/>
        <v>3.14</v>
      </c>
      <c r="F42" s="14">
        <f t="shared" si="3"/>
        <v>3.14</v>
      </c>
      <c r="G42" s="14">
        <f t="shared" si="8"/>
        <v>0</v>
      </c>
      <c r="H42" s="14">
        <f t="shared" si="8"/>
        <v>0</v>
      </c>
      <c r="I42" s="14">
        <f t="shared" si="4"/>
        <v>3.14</v>
      </c>
      <c r="J42" s="15">
        <f t="shared" si="9"/>
        <v>0</v>
      </c>
      <c r="K42" s="14"/>
      <c r="L42" s="14"/>
      <c r="M42" s="14"/>
      <c r="N42" s="14">
        <f t="shared" si="5"/>
        <v>0</v>
      </c>
      <c r="O42" s="14"/>
      <c r="P42" s="14"/>
      <c r="Q42" s="14"/>
      <c r="R42" s="14">
        <f t="shared" si="6"/>
        <v>3.14</v>
      </c>
      <c r="S42" s="14"/>
      <c r="T42" s="14"/>
      <c r="U42" s="14">
        <v>3.14</v>
      </c>
      <c r="V42" s="14">
        <f t="shared" si="7"/>
        <v>0</v>
      </c>
      <c r="W42" s="14"/>
      <c r="X42" s="14"/>
      <c r="Y42" s="14"/>
      <c r="Z42" s="10"/>
      <c r="AA42" s="25" t="s">
        <v>20</v>
      </c>
    </row>
    <row r="43" spans="1:27" x14ac:dyDescent="0.25">
      <c r="A43" s="10">
        <v>37</v>
      </c>
      <c r="B43" s="23" t="s">
        <v>154</v>
      </c>
      <c r="C43" s="24" t="s">
        <v>95</v>
      </c>
      <c r="D43" s="12"/>
      <c r="E43" s="13">
        <f t="shared" si="2"/>
        <v>12.64</v>
      </c>
      <c r="F43" s="14">
        <f t="shared" si="3"/>
        <v>12.64</v>
      </c>
      <c r="G43" s="14">
        <f t="shared" si="8"/>
        <v>0</v>
      </c>
      <c r="H43" s="14">
        <f t="shared" si="8"/>
        <v>0</v>
      </c>
      <c r="I43" s="14">
        <f t="shared" si="4"/>
        <v>12.64</v>
      </c>
      <c r="J43" s="15">
        <f t="shared" si="9"/>
        <v>0</v>
      </c>
      <c r="K43" s="14"/>
      <c r="L43" s="14"/>
      <c r="M43" s="14"/>
      <c r="N43" s="14">
        <f t="shared" si="5"/>
        <v>12.64</v>
      </c>
      <c r="O43" s="14"/>
      <c r="P43" s="14"/>
      <c r="Q43" s="14">
        <v>12.64</v>
      </c>
      <c r="R43" s="14">
        <f t="shared" si="6"/>
        <v>0</v>
      </c>
      <c r="S43" s="14"/>
      <c r="T43" s="14"/>
      <c r="U43" s="14"/>
      <c r="V43" s="14">
        <f t="shared" si="7"/>
        <v>0</v>
      </c>
      <c r="W43" s="14"/>
      <c r="X43" s="14"/>
      <c r="Y43" s="14"/>
      <c r="Z43" s="10"/>
      <c r="AA43" s="25" t="s">
        <v>20</v>
      </c>
    </row>
    <row r="44" spans="1:27" ht="45" x14ac:dyDescent="0.25">
      <c r="A44" s="10">
        <v>38</v>
      </c>
      <c r="B44" s="23" t="s">
        <v>155</v>
      </c>
      <c r="C44" s="24" t="s">
        <v>156</v>
      </c>
      <c r="D44" s="12"/>
      <c r="E44" s="13">
        <f t="shared" si="2"/>
        <v>267.12</v>
      </c>
      <c r="F44" s="14">
        <f t="shared" si="3"/>
        <v>265.45999999999998</v>
      </c>
      <c r="G44" s="14">
        <f t="shared" si="8"/>
        <v>0</v>
      </c>
      <c r="H44" s="14">
        <f t="shared" si="8"/>
        <v>0</v>
      </c>
      <c r="I44" s="14">
        <f t="shared" si="4"/>
        <v>265.45999999999998</v>
      </c>
      <c r="J44" s="15">
        <f t="shared" si="9"/>
        <v>14.85</v>
      </c>
      <c r="K44" s="14"/>
      <c r="L44" s="14"/>
      <c r="M44" s="14">
        <v>14.85</v>
      </c>
      <c r="N44" s="14">
        <f t="shared" si="5"/>
        <v>11.29</v>
      </c>
      <c r="O44" s="14"/>
      <c r="P44" s="14"/>
      <c r="Q44" s="14">
        <v>11.29</v>
      </c>
      <c r="R44" s="14">
        <f t="shared" si="6"/>
        <v>239.32</v>
      </c>
      <c r="S44" s="14"/>
      <c r="T44" s="14"/>
      <c r="U44" s="14">
        <v>239.32</v>
      </c>
      <c r="V44" s="14">
        <f t="shared" si="7"/>
        <v>1.66</v>
      </c>
      <c r="W44" s="14"/>
      <c r="X44" s="14"/>
      <c r="Y44" s="14">
        <v>1.66</v>
      </c>
      <c r="Z44" s="10"/>
      <c r="AA44" s="25" t="s">
        <v>20</v>
      </c>
    </row>
    <row r="45" spans="1:27" x14ac:dyDescent="0.25">
      <c r="A45" s="10">
        <v>39</v>
      </c>
      <c r="B45" s="23" t="s">
        <v>157</v>
      </c>
      <c r="C45" s="24" t="s">
        <v>73</v>
      </c>
      <c r="D45" s="12"/>
      <c r="E45" s="13">
        <f t="shared" si="2"/>
        <v>20.6</v>
      </c>
      <c r="F45" s="14">
        <f t="shared" si="3"/>
        <v>20.6</v>
      </c>
      <c r="G45" s="14">
        <f t="shared" si="8"/>
        <v>0</v>
      </c>
      <c r="H45" s="14">
        <f t="shared" si="8"/>
        <v>0</v>
      </c>
      <c r="I45" s="14">
        <f t="shared" si="4"/>
        <v>20.6</v>
      </c>
      <c r="J45" s="15">
        <f t="shared" si="9"/>
        <v>0</v>
      </c>
      <c r="K45" s="14"/>
      <c r="L45" s="14"/>
      <c r="M45" s="14"/>
      <c r="N45" s="14">
        <f t="shared" si="5"/>
        <v>20.6</v>
      </c>
      <c r="O45" s="14"/>
      <c r="P45" s="14"/>
      <c r="Q45" s="14">
        <v>20.6</v>
      </c>
      <c r="R45" s="14">
        <f t="shared" si="6"/>
        <v>0</v>
      </c>
      <c r="S45" s="14"/>
      <c r="T45" s="14"/>
      <c r="U45" s="14"/>
      <c r="V45" s="14">
        <f t="shared" si="7"/>
        <v>0</v>
      </c>
      <c r="W45" s="14"/>
      <c r="X45" s="14"/>
      <c r="Y45" s="14"/>
      <c r="Z45" s="10"/>
      <c r="AA45" s="25" t="s">
        <v>20</v>
      </c>
    </row>
    <row r="46" spans="1:27" x14ac:dyDescent="0.25">
      <c r="A46" s="10">
        <v>40</v>
      </c>
      <c r="B46" s="23" t="s">
        <v>158</v>
      </c>
      <c r="C46" s="24" t="s">
        <v>65</v>
      </c>
      <c r="D46" s="12"/>
      <c r="E46" s="13">
        <f t="shared" si="2"/>
        <v>11.44</v>
      </c>
      <c r="F46" s="14">
        <f t="shared" si="3"/>
        <v>8.42</v>
      </c>
      <c r="G46" s="14">
        <f t="shared" si="8"/>
        <v>0</v>
      </c>
      <c r="H46" s="14">
        <f t="shared" si="8"/>
        <v>0</v>
      </c>
      <c r="I46" s="14">
        <f t="shared" si="4"/>
        <v>8.42</v>
      </c>
      <c r="J46" s="15">
        <f t="shared" si="9"/>
        <v>0</v>
      </c>
      <c r="K46" s="14"/>
      <c r="L46" s="14"/>
      <c r="M46" s="14"/>
      <c r="N46" s="14">
        <f t="shared" si="5"/>
        <v>8.42</v>
      </c>
      <c r="O46" s="14"/>
      <c r="P46" s="14"/>
      <c r="Q46" s="14">
        <v>8.42</v>
      </c>
      <c r="R46" s="14">
        <f t="shared" si="6"/>
        <v>0</v>
      </c>
      <c r="S46" s="14"/>
      <c r="T46" s="14"/>
      <c r="U46" s="14"/>
      <c r="V46" s="14">
        <f t="shared" si="7"/>
        <v>3.02</v>
      </c>
      <c r="W46" s="14"/>
      <c r="X46" s="14"/>
      <c r="Y46" s="14">
        <v>3.02</v>
      </c>
      <c r="Z46" s="10"/>
      <c r="AA46" s="25" t="s">
        <v>20</v>
      </c>
    </row>
    <row r="47" spans="1:27" x14ac:dyDescent="0.25">
      <c r="A47" s="10">
        <v>41</v>
      </c>
      <c r="B47" s="23" t="s">
        <v>159</v>
      </c>
      <c r="C47" s="24" t="s">
        <v>160</v>
      </c>
      <c r="D47" s="12"/>
      <c r="E47" s="13">
        <f t="shared" si="2"/>
        <v>1.19</v>
      </c>
      <c r="F47" s="14">
        <f t="shared" si="3"/>
        <v>1.19</v>
      </c>
      <c r="G47" s="14">
        <f t="shared" si="8"/>
        <v>0</v>
      </c>
      <c r="H47" s="14">
        <f t="shared" si="8"/>
        <v>0</v>
      </c>
      <c r="I47" s="14">
        <f t="shared" si="4"/>
        <v>1.19</v>
      </c>
      <c r="J47" s="15">
        <f t="shared" si="9"/>
        <v>0</v>
      </c>
      <c r="K47" s="14"/>
      <c r="L47" s="14"/>
      <c r="M47" s="14"/>
      <c r="N47" s="14">
        <f t="shared" si="5"/>
        <v>0</v>
      </c>
      <c r="O47" s="14"/>
      <c r="P47" s="14"/>
      <c r="Q47" s="14"/>
      <c r="R47" s="14">
        <f t="shared" si="6"/>
        <v>1.19</v>
      </c>
      <c r="S47" s="14"/>
      <c r="T47" s="14"/>
      <c r="U47" s="14">
        <v>1.19</v>
      </c>
      <c r="V47" s="14">
        <f t="shared" si="7"/>
        <v>0</v>
      </c>
      <c r="W47" s="14"/>
      <c r="X47" s="14"/>
      <c r="Y47" s="14"/>
      <c r="Z47" s="10"/>
      <c r="AA47" s="25" t="s">
        <v>20</v>
      </c>
    </row>
    <row r="48" spans="1:27" ht="30" x14ac:dyDescent="0.25">
      <c r="A48" s="10">
        <v>42</v>
      </c>
      <c r="B48" s="23" t="s">
        <v>161</v>
      </c>
      <c r="C48" s="24" t="s">
        <v>162</v>
      </c>
      <c r="D48" s="12"/>
      <c r="E48" s="13">
        <f t="shared" si="2"/>
        <v>2.82</v>
      </c>
      <c r="F48" s="14">
        <f t="shared" si="3"/>
        <v>2.57</v>
      </c>
      <c r="G48" s="14">
        <f t="shared" si="8"/>
        <v>0</v>
      </c>
      <c r="H48" s="14">
        <f t="shared" si="8"/>
        <v>0</v>
      </c>
      <c r="I48" s="14">
        <f t="shared" si="4"/>
        <v>2.57</v>
      </c>
      <c r="J48" s="15">
        <f t="shared" si="9"/>
        <v>0</v>
      </c>
      <c r="K48" s="14"/>
      <c r="L48" s="14"/>
      <c r="M48" s="14"/>
      <c r="N48" s="14">
        <f t="shared" si="5"/>
        <v>0</v>
      </c>
      <c r="O48" s="14"/>
      <c r="P48" s="14"/>
      <c r="Q48" s="14"/>
      <c r="R48" s="14">
        <f t="shared" si="6"/>
        <v>2.57</v>
      </c>
      <c r="S48" s="14"/>
      <c r="T48" s="14"/>
      <c r="U48" s="14">
        <v>2.57</v>
      </c>
      <c r="V48" s="14">
        <f t="shared" si="7"/>
        <v>0.25</v>
      </c>
      <c r="W48" s="14"/>
      <c r="X48" s="14"/>
      <c r="Y48" s="14">
        <v>0.25</v>
      </c>
      <c r="Z48" s="10"/>
      <c r="AA48" s="25" t="s">
        <v>20</v>
      </c>
    </row>
    <row r="49" spans="1:27" ht="45" x14ac:dyDescent="0.25">
      <c r="A49" s="10">
        <v>43</v>
      </c>
      <c r="B49" s="23" t="s">
        <v>163</v>
      </c>
      <c r="C49" s="24" t="s">
        <v>164</v>
      </c>
      <c r="D49" s="12"/>
      <c r="E49" s="13">
        <f t="shared" si="2"/>
        <v>179.47</v>
      </c>
      <c r="F49" s="14">
        <f t="shared" si="3"/>
        <v>179.47</v>
      </c>
      <c r="G49" s="14">
        <f t="shared" si="8"/>
        <v>0</v>
      </c>
      <c r="H49" s="14">
        <f t="shared" si="8"/>
        <v>0</v>
      </c>
      <c r="I49" s="14">
        <f t="shared" si="4"/>
        <v>179.47</v>
      </c>
      <c r="J49" s="15">
        <f t="shared" si="9"/>
        <v>0.56999999999999995</v>
      </c>
      <c r="K49" s="14"/>
      <c r="L49" s="14"/>
      <c r="M49" s="14">
        <v>0.56999999999999995</v>
      </c>
      <c r="N49" s="14">
        <f t="shared" si="5"/>
        <v>1.1299999999999999</v>
      </c>
      <c r="O49" s="14"/>
      <c r="P49" s="14"/>
      <c r="Q49" s="14">
        <v>1.1299999999999999</v>
      </c>
      <c r="R49" s="14">
        <f t="shared" si="6"/>
        <v>177.77</v>
      </c>
      <c r="S49" s="14"/>
      <c r="T49" s="14"/>
      <c r="U49" s="14">
        <v>177.77</v>
      </c>
      <c r="V49" s="14">
        <f t="shared" si="7"/>
        <v>0</v>
      </c>
      <c r="W49" s="14"/>
      <c r="X49" s="14"/>
      <c r="Y49" s="14"/>
      <c r="Z49" s="10"/>
      <c r="AA49" s="25" t="s">
        <v>20</v>
      </c>
    </row>
    <row r="50" spans="1:27" x14ac:dyDescent="0.25">
      <c r="A50" s="10">
        <v>44</v>
      </c>
      <c r="B50" s="23" t="s">
        <v>165</v>
      </c>
      <c r="C50" s="24" t="s">
        <v>95</v>
      </c>
      <c r="D50" s="12"/>
      <c r="E50" s="13">
        <f t="shared" si="2"/>
        <v>1.36</v>
      </c>
      <c r="F50" s="14">
        <f t="shared" si="3"/>
        <v>1.36</v>
      </c>
      <c r="G50" s="14">
        <f t="shared" si="8"/>
        <v>0</v>
      </c>
      <c r="H50" s="14">
        <f t="shared" si="8"/>
        <v>0</v>
      </c>
      <c r="I50" s="14">
        <f t="shared" si="4"/>
        <v>1.36</v>
      </c>
      <c r="J50" s="15">
        <f t="shared" si="9"/>
        <v>0</v>
      </c>
      <c r="K50" s="14"/>
      <c r="L50" s="14"/>
      <c r="M50" s="14"/>
      <c r="N50" s="14">
        <f t="shared" si="5"/>
        <v>1.36</v>
      </c>
      <c r="O50" s="14"/>
      <c r="P50" s="14"/>
      <c r="Q50" s="14">
        <v>1.36</v>
      </c>
      <c r="R50" s="14">
        <f t="shared" si="6"/>
        <v>0</v>
      </c>
      <c r="S50" s="14"/>
      <c r="T50" s="14"/>
      <c r="U50" s="14"/>
      <c r="V50" s="14">
        <f t="shared" si="7"/>
        <v>0</v>
      </c>
      <c r="W50" s="14"/>
      <c r="X50" s="14"/>
      <c r="Y50" s="14"/>
      <c r="Z50" s="10"/>
      <c r="AA50" s="25" t="s">
        <v>20</v>
      </c>
    </row>
    <row r="51" spans="1:27" x14ac:dyDescent="0.25">
      <c r="A51" s="10">
        <v>45</v>
      </c>
      <c r="B51" s="23" t="s">
        <v>166</v>
      </c>
      <c r="C51" s="24" t="s">
        <v>95</v>
      </c>
      <c r="D51" s="12"/>
      <c r="E51" s="13">
        <f t="shared" si="2"/>
        <v>3.8000000000000003</v>
      </c>
      <c r="F51" s="14">
        <f t="shared" si="3"/>
        <v>3.66</v>
      </c>
      <c r="G51" s="14">
        <f t="shared" si="8"/>
        <v>0</v>
      </c>
      <c r="H51" s="14">
        <f t="shared" si="8"/>
        <v>0</v>
      </c>
      <c r="I51" s="14">
        <f t="shared" si="4"/>
        <v>3.66</v>
      </c>
      <c r="J51" s="15">
        <f t="shared" si="9"/>
        <v>0</v>
      </c>
      <c r="K51" s="14"/>
      <c r="L51" s="14"/>
      <c r="M51" s="14"/>
      <c r="N51" s="14">
        <f t="shared" si="5"/>
        <v>3.66</v>
      </c>
      <c r="O51" s="14"/>
      <c r="P51" s="14"/>
      <c r="Q51" s="14">
        <v>3.66</v>
      </c>
      <c r="R51" s="14">
        <f t="shared" si="6"/>
        <v>0</v>
      </c>
      <c r="S51" s="14"/>
      <c r="T51" s="14"/>
      <c r="U51" s="14"/>
      <c r="V51" s="14">
        <f t="shared" si="7"/>
        <v>0.14000000000000001</v>
      </c>
      <c r="W51" s="14"/>
      <c r="X51" s="14"/>
      <c r="Y51" s="14">
        <v>0.14000000000000001</v>
      </c>
      <c r="Z51" s="10"/>
      <c r="AA51" s="25" t="s">
        <v>20</v>
      </c>
    </row>
    <row r="52" spans="1:27" x14ac:dyDescent="0.25">
      <c r="A52" s="10">
        <v>46</v>
      </c>
      <c r="B52" s="23" t="s">
        <v>167</v>
      </c>
      <c r="C52" s="24" t="s">
        <v>168</v>
      </c>
      <c r="D52" s="12"/>
      <c r="E52" s="13">
        <f t="shared" si="2"/>
        <v>103.9</v>
      </c>
      <c r="F52" s="14">
        <f t="shared" si="3"/>
        <v>96.98</v>
      </c>
      <c r="G52" s="14">
        <f t="shared" si="8"/>
        <v>0</v>
      </c>
      <c r="H52" s="14">
        <f t="shared" si="8"/>
        <v>0</v>
      </c>
      <c r="I52" s="14">
        <f t="shared" si="4"/>
        <v>96.98</v>
      </c>
      <c r="J52" s="15">
        <f t="shared" si="9"/>
        <v>0</v>
      </c>
      <c r="K52" s="14"/>
      <c r="L52" s="14"/>
      <c r="M52" s="14"/>
      <c r="N52" s="14">
        <f t="shared" si="5"/>
        <v>87.59</v>
      </c>
      <c r="O52" s="14"/>
      <c r="P52" s="14"/>
      <c r="Q52" s="14">
        <v>87.59</v>
      </c>
      <c r="R52" s="14">
        <f t="shared" si="6"/>
        <v>9.39</v>
      </c>
      <c r="S52" s="14"/>
      <c r="T52" s="14"/>
      <c r="U52" s="14">
        <v>9.39</v>
      </c>
      <c r="V52" s="14">
        <f t="shared" si="7"/>
        <v>6.92</v>
      </c>
      <c r="W52" s="14"/>
      <c r="X52" s="14"/>
      <c r="Y52" s="14">
        <v>6.92</v>
      </c>
      <c r="Z52" s="10"/>
      <c r="AA52" s="25" t="s">
        <v>20</v>
      </c>
    </row>
    <row r="53" spans="1:27" x14ac:dyDescent="0.25">
      <c r="A53" s="10">
        <v>47</v>
      </c>
      <c r="B53" s="23" t="s">
        <v>169</v>
      </c>
      <c r="C53" s="24" t="s">
        <v>18</v>
      </c>
      <c r="D53" s="12"/>
      <c r="E53" s="13">
        <f t="shared" si="2"/>
        <v>4.6999999999999993</v>
      </c>
      <c r="F53" s="14">
        <f t="shared" si="3"/>
        <v>3.3499999999999996</v>
      </c>
      <c r="G53" s="14">
        <f t="shared" si="8"/>
        <v>0</v>
      </c>
      <c r="H53" s="14">
        <f t="shared" si="8"/>
        <v>0</v>
      </c>
      <c r="I53" s="14">
        <f t="shared" si="4"/>
        <v>3.3499999999999996</v>
      </c>
      <c r="J53" s="15">
        <f t="shared" si="9"/>
        <v>0</v>
      </c>
      <c r="K53" s="14"/>
      <c r="L53" s="14"/>
      <c r="M53" s="14"/>
      <c r="N53" s="14">
        <f t="shared" si="5"/>
        <v>1.07</v>
      </c>
      <c r="O53" s="14"/>
      <c r="P53" s="14"/>
      <c r="Q53" s="14">
        <v>1.07</v>
      </c>
      <c r="R53" s="14">
        <f t="shared" si="6"/>
        <v>2.2799999999999998</v>
      </c>
      <c r="S53" s="14"/>
      <c r="T53" s="14"/>
      <c r="U53" s="14">
        <v>2.2799999999999998</v>
      </c>
      <c r="V53" s="14">
        <f t="shared" si="7"/>
        <v>1.35</v>
      </c>
      <c r="W53" s="14"/>
      <c r="X53" s="14"/>
      <c r="Y53" s="14">
        <v>1.35</v>
      </c>
      <c r="Z53" s="10"/>
      <c r="AA53" s="25" t="s">
        <v>20</v>
      </c>
    </row>
    <row r="54" spans="1:27" x14ac:dyDescent="0.25">
      <c r="A54" s="10">
        <v>48</v>
      </c>
      <c r="B54" s="23" t="s">
        <v>170</v>
      </c>
      <c r="C54" s="24" t="s">
        <v>95</v>
      </c>
      <c r="D54" s="12"/>
      <c r="E54" s="13">
        <f t="shared" si="2"/>
        <v>15.66</v>
      </c>
      <c r="F54" s="14">
        <f t="shared" si="3"/>
        <v>15.66</v>
      </c>
      <c r="G54" s="14">
        <f t="shared" si="8"/>
        <v>0</v>
      </c>
      <c r="H54" s="14">
        <f t="shared" si="8"/>
        <v>0</v>
      </c>
      <c r="I54" s="14">
        <f t="shared" si="4"/>
        <v>15.66</v>
      </c>
      <c r="J54" s="15">
        <f t="shared" si="9"/>
        <v>0</v>
      </c>
      <c r="K54" s="14"/>
      <c r="L54" s="14"/>
      <c r="M54" s="14"/>
      <c r="N54" s="14">
        <f t="shared" si="5"/>
        <v>15.66</v>
      </c>
      <c r="O54" s="14"/>
      <c r="P54" s="14"/>
      <c r="Q54" s="14">
        <v>15.66</v>
      </c>
      <c r="R54" s="14">
        <f t="shared" si="6"/>
        <v>0</v>
      </c>
      <c r="S54" s="14"/>
      <c r="T54" s="14"/>
      <c r="U54" s="14"/>
      <c r="V54" s="14">
        <f t="shared" si="7"/>
        <v>0</v>
      </c>
      <c r="W54" s="14"/>
      <c r="X54" s="14"/>
      <c r="Y54" s="14"/>
      <c r="Z54" s="10"/>
      <c r="AA54" s="25" t="s">
        <v>20</v>
      </c>
    </row>
    <row r="55" spans="1:27" x14ac:dyDescent="0.25">
      <c r="A55" s="10">
        <v>49</v>
      </c>
      <c r="B55" s="23" t="s">
        <v>171</v>
      </c>
      <c r="C55" s="24" t="s">
        <v>18</v>
      </c>
      <c r="D55" s="12"/>
      <c r="E55" s="13">
        <f t="shared" si="2"/>
        <v>2.41</v>
      </c>
      <c r="F55" s="14">
        <f t="shared" si="3"/>
        <v>2.19</v>
      </c>
      <c r="G55" s="14">
        <f t="shared" si="8"/>
        <v>0</v>
      </c>
      <c r="H55" s="14">
        <f t="shared" si="8"/>
        <v>0</v>
      </c>
      <c r="I55" s="14">
        <f t="shared" si="4"/>
        <v>2.19</v>
      </c>
      <c r="J55" s="15">
        <f t="shared" si="9"/>
        <v>0</v>
      </c>
      <c r="K55" s="14"/>
      <c r="L55" s="14"/>
      <c r="M55" s="14"/>
      <c r="N55" s="14">
        <f t="shared" si="5"/>
        <v>1.53</v>
      </c>
      <c r="O55" s="14"/>
      <c r="P55" s="14"/>
      <c r="Q55" s="14">
        <v>1.53</v>
      </c>
      <c r="R55" s="14">
        <f t="shared" si="6"/>
        <v>0.66</v>
      </c>
      <c r="S55" s="14"/>
      <c r="T55" s="14"/>
      <c r="U55" s="14">
        <v>0.66</v>
      </c>
      <c r="V55" s="14">
        <f t="shared" si="7"/>
        <v>0.22</v>
      </c>
      <c r="W55" s="14"/>
      <c r="X55" s="14"/>
      <c r="Y55" s="14">
        <v>0.22</v>
      </c>
      <c r="Z55" s="10"/>
      <c r="AA55" s="25" t="s">
        <v>20</v>
      </c>
    </row>
    <row r="56" spans="1:27" x14ac:dyDescent="0.25">
      <c r="A56" s="10">
        <v>50</v>
      </c>
      <c r="B56" s="23" t="s">
        <v>172</v>
      </c>
      <c r="C56" s="24" t="s">
        <v>18</v>
      </c>
      <c r="D56" s="12"/>
      <c r="E56" s="13">
        <f t="shared" si="2"/>
        <v>3.29</v>
      </c>
      <c r="F56" s="14">
        <f t="shared" si="3"/>
        <v>2.5099999999999998</v>
      </c>
      <c r="G56" s="14">
        <f t="shared" si="8"/>
        <v>0</v>
      </c>
      <c r="H56" s="14">
        <f t="shared" si="8"/>
        <v>0</v>
      </c>
      <c r="I56" s="14">
        <f t="shared" si="4"/>
        <v>2.5099999999999998</v>
      </c>
      <c r="J56" s="15">
        <f t="shared" si="9"/>
        <v>0</v>
      </c>
      <c r="K56" s="14"/>
      <c r="L56" s="14"/>
      <c r="M56" s="14"/>
      <c r="N56" s="14">
        <f t="shared" si="5"/>
        <v>0</v>
      </c>
      <c r="O56" s="14"/>
      <c r="P56" s="14"/>
      <c r="Q56" s="14"/>
      <c r="R56" s="14">
        <f t="shared" si="6"/>
        <v>2.5099999999999998</v>
      </c>
      <c r="S56" s="14"/>
      <c r="T56" s="14"/>
      <c r="U56" s="14">
        <v>2.5099999999999998</v>
      </c>
      <c r="V56" s="14">
        <f t="shared" si="7"/>
        <v>0.78</v>
      </c>
      <c r="W56" s="14"/>
      <c r="X56" s="14"/>
      <c r="Y56" s="14">
        <v>0.78</v>
      </c>
      <c r="Z56" s="10"/>
      <c r="AA56" s="25" t="s">
        <v>20</v>
      </c>
    </row>
    <row r="57" spans="1:27" x14ac:dyDescent="0.25">
      <c r="A57" s="10">
        <v>51</v>
      </c>
      <c r="B57" s="23" t="s">
        <v>173</v>
      </c>
      <c r="C57" s="24" t="s">
        <v>18</v>
      </c>
      <c r="D57" s="12"/>
      <c r="E57" s="13">
        <f t="shared" si="2"/>
        <v>4.09</v>
      </c>
      <c r="F57" s="14">
        <f t="shared" si="3"/>
        <v>1.25</v>
      </c>
      <c r="G57" s="14">
        <f t="shared" si="8"/>
        <v>0</v>
      </c>
      <c r="H57" s="14">
        <f t="shared" si="8"/>
        <v>0</v>
      </c>
      <c r="I57" s="14">
        <f t="shared" si="4"/>
        <v>1.25</v>
      </c>
      <c r="J57" s="15">
        <f t="shared" si="9"/>
        <v>0</v>
      </c>
      <c r="K57" s="14"/>
      <c r="L57" s="14"/>
      <c r="M57" s="14"/>
      <c r="N57" s="14">
        <f t="shared" si="5"/>
        <v>0.44</v>
      </c>
      <c r="O57" s="14"/>
      <c r="P57" s="14"/>
      <c r="Q57" s="14">
        <v>0.44</v>
      </c>
      <c r="R57" s="14">
        <f t="shared" si="6"/>
        <v>0.81</v>
      </c>
      <c r="S57" s="14"/>
      <c r="T57" s="14"/>
      <c r="U57" s="14">
        <v>0.81</v>
      </c>
      <c r="V57" s="14">
        <f t="shared" si="7"/>
        <v>2.84</v>
      </c>
      <c r="W57" s="14"/>
      <c r="X57" s="14"/>
      <c r="Y57" s="14">
        <v>2.84</v>
      </c>
      <c r="Z57" s="10"/>
      <c r="AA57" s="25" t="s">
        <v>20</v>
      </c>
    </row>
    <row r="58" spans="1:27" x14ac:dyDescent="0.25">
      <c r="A58" s="10">
        <v>52</v>
      </c>
      <c r="B58" s="23" t="s">
        <v>174</v>
      </c>
      <c r="C58" s="24" t="s">
        <v>33</v>
      </c>
      <c r="D58" s="12"/>
      <c r="E58" s="13">
        <f t="shared" si="2"/>
        <v>4.5199999999999996</v>
      </c>
      <c r="F58" s="14">
        <f t="shared" si="3"/>
        <v>4.5199999999999996</v>
      </c>
      <c r="G58" s="14">
        <f t="shared" si="8"/>
        <v>0</v>
      </c>
      <c r="H58" s="14">
        <f t="shared" si="8"/>
        <v>0</v>
      </c>
      <c r="I58" s="14">
        <f t="shared" si="4"/>
        <v>4.5199999999999996</v>
      </c>
      <c r="J58" s="15">
        <f t="shared" si="9"/>
        <v>0</v>
      </c>
      <c r="K58" s="14"/>
      <c r="L58" s="14"/>
      <c r="M58" s="14"/>
      <c r="N58" s="14">
        <f t="shared" si="5"/>
        <v>0</v>
      </c>
      <c r="O58" s="14"/>
      <c r="P58" s="14"/>
      <c r="Q58" s="14"/>
      <c r="R58" s="14">
        <f t="shared" si="6"/>
        <v>4.5199999999999996</v>
      </c>
      <c r="S58" s="14"/>
      <c r="T58" s="14"/>
      <c r="U58" s="14">
        <v>4.5199999999999996</v>
      </c>
      <c r="V58" s="14">
        <f t="shared" si="7"/>
        <v>0</v>
      </c>
      <c r="W58" s="14"/>
      <c r="X58" s="14"/>
      <c r="Y58" s="14"/>
      <c r="Z58" s="10"/>
      <c r="AA58" s="25" t="s">
        <v>20</v>
      </c>
    </row>
    <row r="59" spans="1:27" x14ac:dyDescent="0.25">
      <c r="A59" s="10">
        <v>53</v>
      </c>
      <c r="B59" s="23" t="s">
        <v>175</v>
      </c>
      <c r="C59" s="24" t="s">
        <v>18</v>
      </c>
      <c r="D59" s="12"/>
      <c r="E59" s="13">
        <f t="shared" si="2"/>
        <v>18.349999999999998</v>
      </c>
      <c r="F59" s="14">
        <f t="shared" si="3"/>
        <v>17.349999999999998</v>
      </c>
      <c r="G59" s="14">
        <f t="shared" si="8"/>
        <v>0</v>
      </c>
      <c r="H59" s="14">
        <f t="shared" si="8"/>
        <v>0</v>
      </c>
      <c r="I59" s="14">
        <f t="shared" si="4"/>
        <v>17.349999999999998</v>
      </c>
      <c r="J59" s="15">
        <f t="shared" si="9"/>
        <v>0</v>
      </c>
      <c r="K59" s="14"/>
      <c r="L59" s="14"/>
      <c r="M59" s="14"/>
      <c r="N59" s="14">
        <f t="shared" si="5"/>
        <v>17.2</v>
      </c>
      <c r="O59" s="14"/>
      <c r="P59" s="14"/>
      <c r="Q59" s="14">
        <v>17.2</v>
      </c>
      <c r="R59" s="14">
        <f t="shared" si="6"/>
        <v>0.15</v>
      </c>
      <c r="S59" s="14"/>
      <c r="T59" s="14"/>
      <c r="U59" s="14">
        <v>0.15</v>
      </c>
      <c r="V59" s="14">
        <f t="shared" si="7"/>
        <v>1</v>
      </c>
      <c r="W59" s="14"/>
      <c r="X59" s="14"/>
      <c r="Y59" s="14">
        <v>1</v>
      </c>
      <c r="Z59" s="10"/>
      <c r="AA59" s="25" t="s">
        <v>20</v>
      </c>
    </row>
    <row r="60" spans="1:27" x14ac:dyDescent="0.25">
      <c r="A60" s="10">
        <v>54</v>
      </c>
      <c r="B60" s="23" t="s">
        <v>176</v>
      </c>
      <c r="C60" s="24" t="s">
        <v>18</v>
      </c>
      <c r="D60" s="12"/>
      <c r="E60" s="13">
        <f t="shared" si="2"/>
        <v>30.060000000000002</v>
      </c>
      <c r="F60" s="14">
        <f t="shared" si="3"/>
        <v>28.46</v>
      </c>
      <c r="G60" s="14">
        <f t="shared" si="8"/>
        <v>0</v>
      </c>
      <c r="H60" s="14">
        <f t="shared" si="8"/>
        <v>0</v>
      </c>
      <c r="I60" s="14">
        <f t="shared" si="4"/>
        <v>28.46</v>
      </c>
      <c r="J60" s="15">
        <f t="shared" si="9"/>
        <v>0</v>
      </c>
      <c r="K60" s="14"/>
      <c r="L60" s="14"/>
      <c r="M60" s="14"/>
      <c r="N60" s="14">
        <f t="shared" si="5"/>
        <v>0</v>
      </c>
      <c r="O60" s="14"/>
      <c r="P60" s="14"/>
      <c r="Q60" s="14"/>
      <c r="R60" s="14">
        <f t="shared" si="6"/>
        <v>28.46</v>
      </c>
      <c r="S60" s="14"/>
      <c r="T60" s="14"/>
      <c r="U60" s="14">
        <v>28.46</v>
      </c>
      <c r="V60" s="14">
        <f t="shared" si="7"/>
        <v>1.6</v>
      </c>
      <c r="W60" s="14"/>
      <c r="X60" s="14"/>
      <c r="Y60" s="14">
        <v>1.6</v>
      </c>
      <c r="Z60" s="10"/>
      <c r="AA60" s="25" t="s">
        <v>20</v>
      </c>
    </row>
    <row r="61" spans="1:27" x14ac:dyDescent="0.25">
      <c r="A61" s="10">
        <v>55</v>
      </c>
      <c r="B61" s="23" t="s">
        <v>177</v>
      </c>
      <c r="C61" s="24" t="s">
        <v>52</v>
      </c>
      <c r="D61" s="12"/>
      <c r="E61" s="13">
        <f t="shared" si="2"/>
        <v>1.26</v>
      </c>
      <c r="F61" s="14">
        <f t="shared" si="3"/>
        <v>0</v>
      </c>
      <c r="G61" s="14">
        <f t="shared" si="8"/>
        <v>0</v>
      </c>
      <c r="H61" s="14">
        <f t="shared" si="8"/>
        <v>0</v>
      </c>
      <c r="I61" s="14">
        <f t="shared" si="4"/>
        <v>0</v>
      </c>
      <c r="J61" s="15">
        <f t="shared" si="9"/>
        <v>0</v>
      </c>
      <c r="K61" s="14"/>
      <c r="L61" s="14"/>
      <c r="M61" s="14"/>
      <c r="N61" s="14">
        <f t="shared" si="5"/>
        <v>0</v>
      </c>
      <c r="O61" s="14"/>
      <c r="P61" s="14"/>
      <c r="Q61" s="14"/>
      <c r="R61" s="14">
        <f t="shared" si="6"/>
        <v>0</v>
      </c>
      <c r="S61" s="14"/>
      <c r="T61" s="14"/>
      <c r="U61" s="14"/>
      <c r="V61" s="14">
        <f t="shared" si="7"/>
        <v>1.26</v>
      </c>
      <c r="W61" s="14"/>
      <c r="X61" s="14"/>
      <c r="Y61" s="14">
        <v>1.26</v>
      </c>
      <c r="Z61" s="10"/>
      <c r="AA61" s="25" t="s">
        <v>20</v>
      </c>
    </row>
    <row r="62" spans="1:27" x14ac:dyDescent="0.25">
      <c r="A62" s="10">
        <v>56</v>
      </c>
      <c r="B62" s="23" t="s">
        <v>178</v>
      </c>
      <c r="C62" s="24" t="s">
        <v>33</v>
      </c>
      <c r="D62" s="12"/>
      <c r="E62" s="13">
        <f t="shared" si="2"/>
        <v>1.03</v>
      </c>
      <c r="F62" s="14">
        <f t="shared" si="3"/>
        <v>1.03</v>
      </c>
      <c r="G62" s="14">
        <f t="shared" si="8"/>
        <v>0</v>
      </c>
      <c r="H62" s="14">
        <f t="shared" si="8"/>
        <v>0</v>
      </c>
      <c r="I62" s="14">
        <f t="shared" si="4"/>
        <v>1.03</v>
      </c>
      <c r="J62" s="15">
        <f t="shared" si="9"/>
        <v>0</v>
      </c>
      <c r="K62" s="14"/>
      <c r="L62" s="14"/>
      <c r="M62" s="14"/>
      <c r="N62" s="14">
        <f t="shared" si="5"/>
        <v>0</v>
      </c>
      <c r="O62" s="14"/>
      <c r="P62" s="14"/>
      <c r="Q62" s="14"/>
      <c r="R62" s="14">
        <f t="shared" si="6"/>
        <v>1.03</v>
      </c>
      <c r="S62" s="14"/>
      <c r="T62" s="14"/>
      <c r="U62" s="14">
        <v>1.03</v>
      </c>
      <c r="V62" s="14">
        <f t="shared" si="7"/>
        <v>0</v>
      </c>
      <c r="W62" s="14"/>
      <c r="X62" s="14"/>
      <c r="Y62" s="14"/>
      <c r="Z62" s="10"/>
      <c r="AA62" s="25" t="s">
        <v>20</v>
      </c>
    </row>
    <row r="63" spans="1:27" x14ac:dyDescent="0.25">
      <c r="A63" s="10">
        <v>57</v>
      </c>
      <c r="B63" s="23" t="s">
        <v>179</v>
      </c>
      <c r="C63" s="24" t="s">
        <v>18</v>
      </c>
      <c r="D63" s="12"/>
      <c r="E63" s="13">
        <f t="shared" si="2"/>
        <v>8.01</v>
      </c>
      <c r="F63" s="14">
        <f t="shared" si="3"/>
        <v>8.01</v>
      </c>
      <c r="G63" s="14">
        <f t="shared" si="8"/>
        <v>0</v>
      </c>
      <c r="H63" s="14">
        <f t="shared" si="8"/>
        <v>0</v>
      </c>
      <c r="I63" s="14">
        <f t="shared" si="4"/>
        <v>8.01</v>
      </c>
      <c r="J63" s="15">
        <f t="shared" si="9"/>
        <v>0</v>
      </c>
      <c r="K63" s="14"/>
      <c r="L63" s="14"/>
      <c r="M63" s="14"/>
      <c r="N63" s="14">
        <f t="shared" si="5"/>
        <v>8.01</v>
      </c>
      <c r="O63" s="14"/>
      <c r="P63" s="14"/>
      <c r="Q63" s="14">
        <v>8.01</v>
      </c>
      <c r="R63" s="14">
        <f t="shared" si="6"/>
        <v>0</v>
      </c>
      <c r="S63" s="14"/>
      <c r="T63" s="14"/>
      <c r="U63" s="14"/>
      <c r="V63" s="14">
        <f t="shared" si="7"/>
        <v>0</v>
      </c>
      <c r="W63" s="14"/>
      <c r="X63" s="14"/>
      <c r="Y63" s="14"/>
      <c r="Z63" s="10"/>
      <c r="AA63" s="25" t="s">
        <v>20</v>
      </c>
    </row>
    <row r="64" spans="1:27" x14ac:dyDescent="0.25">
      <c r="A64" s="10">
        <v>58</v>
      </c>
      <c r="B64" s="23" t="s">
        <v>180</v>
      </c>
      <c r="C64" s="24" t="s">
        <v>52</v>
      </c>
      <c r="D64" s="12"/>
      <c r="E64" s="13">
        <f t="shared" si="2"/>
        <v>41.660000000000004</v>
      </c>
      <c r="F64" s="14">
        <f t="shared" si="3"/>
        <v>3.27</v>
      </c>
      <c r="G64" s="14">
        <f t="shared" si="8"/>
        <v>0</v>
      </c>
      <c r="H64" s="14">
        <f t="shared" si="8"/>
        <v>0</v>
      </c>
      <c r="I64" s="14">
        <f t="shared" si="4"/>
        <v>3.27</v>
      </c>
      <c r="J64" s="15">
        <f t="shared" si="9"/>
        <v>0</v>
      </c>
      <c r="K64" s="14"/>
      <c r="L64" s="14"/>
      <c r="M64" s="14"/>
      <c r="N64" s="14">
        <f t="shared" si="5"/>
        <v>3.27</v>
      </c>
      <c r="O64" s="14"/>
      <c r="P64" s="14"/>
      <c r="Q64" s="14">
        <v>3.27</v>
      </c>
      <c r="R64" s="14">
        <f t="shared" si="6"/>
        <v>0</v>
      </c>
      <c r="S64" s="14"/>
      <c r="T64" s="14"/>
      <c r="U64" s="14"/>
      <c r="V64" s="14">
        <f t="shared" si="7"/>
        <v>38.39</v>
      </c>
      <c r="W64" s="14"/>
      <c r="X64" s="14"/>
      <c r="Y64" s="14">
        <v>38.39</v>
      </c>
      <c r="Z64" s="10"/>
      <c r="AA64" s="25" t="s">
        <v>20</v>
      </c>
    </row>
    <row r="65" spans="1:27" x14ac:dyDescent="0.25">
      <c r="A65" s="10">
        <v>59</v>
      </c>
      <c r="B65" s="23" t="s">
        <v>181</v>
      </c>
      <c r="C65" s="24" t="s">
        <v>52</v>
      </c>
      <c r="D65" s="12"/>
      <c r="E65" s="13">
        <f t="shared" si="2"/>
        <v>68.849999999999994</v>
      </c>
      <c r="F65" s="14">
        <f t="shared" si="3"/>
        <v>59.25</v>
      </c>
      <c r="G65" s="14">
        <f t="shared" si="8"/>
        <v>0</v>
      </c>
      <c r="H65" s="14">
        <f t="shared" si="8"/>
        <v>0</v>
      </c>
      <c r="I65" s="14">
        <f t="shared" si="4"/>
        <v>59.25</v>
      </c>
      <c r="J65" s="15">
        <f t="shared" si="9"/>
        <v>0</v>
      </c>
      <c r="K65" s="14"/>
      <c r="L65" s="14"/>
      <c r="M65" s="14"/>
      <c r="N65" s="14">
        <f t="shared" si="5"/>
        <v>0</v>
      </c>
      <c r="O65" s="14"/>
      <c r="P65" s="14"/>
      <c r="Q65" s="14"/>
      <c r="R65" s="14">
        <f t="shared" si="6"/>
        <v>59.25</v>
      </c>
      <c r="S65" s="14"/>
      <c r="T65" s="14"/>
      <c r="U65" s="14">
        <v>59.25</v>
      </c>
      <c r="V65" s="14">
        <f t="shared" si="7"/>
        <v>9.6</v>
      </c>
      <c r="W65" s="14"/>
      <c r="X65" s="14"/>
      <c r="Y65" s="14">
        <v>9.6</v>
      </c>
      <c r="Z65" s="10"/>
      <c r="AA65" s="25" t="s">
        <v>20</v>
      </c>
    </row>
    <row r="66" spans="1:27" x14ac:dyDescent="0.25">
      <c r="A66" s="10">
        <v>60</v>
      </c>
      <c r="B66" s="23" t="s">
        <v>182</v>
      </c>
      <c r="C66" s="24" t="s">
        <v>52</v>
      </c>
      <c r="D66" s="12"/>
      <c r="E66" s="13">
        <f t="shared" si="2"/>
        <v>51.22</v>
      </c>
      <c r="F66" s="14">
        <f t="shared" si="3"/>
        <v>46.62</v>
      </c>
      <c r="G66" s="14">
        <f t="shared" si="8"/>
        <v>0</v>
      </c>
      <c r="H66" s="14">
        <f t="shared" si="8"/>
        <v>0</v>
      </c>
      <c r="I66" s="14">
        <f t="shared" si="4"/>
        <v>46.62</v>
      </c>
      <c r="J66" s="15">
        <f t="shared" si="9"/>
        <v>0</v>
      </c>
      <c r="K66" s="14"/>
      <c r="L66" s="14"/>
      <c r="M66" s="14"/>
      <c r="N66" s="14">
        <f t="shared" si="5"/>
        <v>0</v>
      </c>
      <c r="O66" s="14"/>
      <c r="P66" s="14"/>
      <c r="Q66" s="14"/>
      <c r="R66" s="14">
        <f t="shared" si="6"/>
        <v>46.62</v>
      </c>
      <c r="S66" s="14"/>
      <c r="T66" s="14"/>
      <c r="U66" s="14">
        <v>46.62</v>
      </c>
      <c r="V66" s="14">
        <f t="shared" si="7"/>
        <v>4.5999999999999996</v>
      </c>
      <c r="W66" s="14"/>
      <c r="X66" s="14"/>
      <c r="Y66" s="14">
        <v>4.5999999999999996</v>
      </c>
      <c r="Z66" s="10"/>
      <c r="AA66" s="25" t="s">
        <v>20</v>
      </c>
    </row>
    <row r="67" spans="1:27" x14ac:dyDescent="0.25">
      <c r="A67" s="10">
        <v>61</v>
      </c>
      <c r="B67" s="23" t="s">
        <v>183</v>
      </c>
      <c r="C67" s="24" t="s">
        <v>18</v>
      </c>
      <c r="D67" s="12"/>
      <c r="E67" s="13">
        <f t="shared" si="2"/>
        <v>31.259999999999998</v>
      </c>
      <c r="F67" s="14">
        <f t="shared" si="3"/>
        <v>31.259999999999998</v>
      </c>
      <c r="G67" s="14">
        <f t="shared" si="8"/>
        <v>0</v>
      </c>
      <c r="H67" s="14">
        <f t="shared" si="8"/>
        <v>0</v>
      </c>
      <c r="I67" s="14">
        <f t="shared" si="4"/>
        <v>31.259999999999998</v>
      </c>
      <c r="J67" s="15">
        <f t="shared" si="9"/>
        <v>0</v>
      </c>
      <c r="K67" s="14"/>
      <c r="L67" s="14"/>
      <c r="M67" s="14"/>
      <c r="N67" s="14">
        <f t="shared" si="5"/>
        <v>0.2</v>
      </c>
      <c r="O67" s="14"/>
      <c r="P67" s="14"/>
      <c r="Q67" s="14">
        <v>0.2</v>
      </c>
      <c r="R67" s="14">
        <f t="shared" si="6"/>
        <v>31.06</v>
      </c>
      <c r="S67" s="14"/>
      <c r="T67" s="14"/>
      <c r="U67" s="14">
        <v>31.06</v>
      </c>
      <c r="V67" s="14">
        <f t="shared" si="7"/>
        <v>0</v>
      </c>
      <c r="W67" s="14"/>
      <c r="X67" s="14"/>
      <c r="Y67" s="14"/>
      <c r="Z67" s="10"/>
      <c r="AA67" s="25" t="s">
        <v>20</v>
      </c>
    </row>
    <row r="68" spans="1:27" x14ac:dyDescent="0.25">
      <c r="A68" s="10">
        <v>62</v>
      </c>
      <c r="B68" s="23" t="s">
        <v>184</v>
      </c>
      <c r="C68" s="24" t="s">
        <v>18</v>
      </c>
      <c r="D68" s="12"/>
      <c r="E68" s="13">
        <f t="shared" si="2"/>
        <v>4.58</v>
      </c>
      <c r="F68" s="14">
        <f t="shared" si="3"/>
        <v>4.58</v>
      </c>
      <c r="G68" s="14">
        <f t="shared" si="8"/>
        <v>0</v>
      </c>
      <c r="H68" s="14">
        <f t="shared" si="8"/>
        <v>0</v>
      </c>
      <c r="I68" s="14">
        <f t="shared" si="4"/>
        <v>4.58</v>
      </c>
      <c r="J68" s="15">
        <f t="shared" si="9"/>
        <v>0</v>
      </c>
      <c r="K68" s="14"/>
      <c r="L68" s="14"/>
      <c r="M68" s="14"/>
      <c r="N68" s="14">
        <f t="shared" si="5"/>
        <v>4.58</v>
      </c>
      <c r="O68" s="14"/>
      <c r="P68" s="14"/>
      <c r="Q68" s="14">
        <v>4.58</v>
      </c>
      <c r="R68" s="14">
        <f t="shared" si="6"/>
        <v>0</v>
      </c>
      <c r="S68" s="14"/>
      <c r="T68" s="14"/>
      <c r="U68" s="14"/>
      <c r="V68" s="14">
        <f t="shared" si="7"/>
        <v>0</v>
      </c>
      <c r="W68" s="14"/>
      <c r="X68" s="14"/>
      <c r="Y68" s="14"/>
      <c r="Z68" s="10"/>
      <c r="AA68" s="25" t="s">
        <v>20</v>
      </c>
    </row>
    <row r="69" spans="1:27" x14ac:dyDescent="0.25">
      <c r="A69" s="10">
        <v>63</v>
      </c>
      <c r="B69" s="23" t="s">
        <v>185</v>
      </c>
      <c r="C69" s="24" t="s">
        <v>33</v>
      </c>
      <c r="D69" s="12"/>
      <c r="E69" s="13">
        <f t="shared" si="2"/>
        <v>6.82</v>
      </c>
      <c r="F69" s="14">
        <f t="shared" si="3"/>
        <v>6.82</v>
      </c>
      <c r="G69" s="14">
        <f t="shared" si="8"/>
        <v>0</v>
      </c>
      <c r="H69" s="14">
        <f t="shared" si="8"/>
        <v>0</v>
      </c>
      <c r="I69" s="14">
        <f t="shared" si="4"/>
        <v>6.82</v>
      </c>
      <c r="J69" s="15">
        <f t="shared" si="9"/>
        <v>0</v>
      </c>
      <c r="K69" s="14"/>
      <c r="L69" s="14"/>
      <c r="M69" s="14"/>
      <c r="N69" s="14">
        <f t="shared" si="5"/>
        <v>0</v>
      </c>
      <c r="O69" s="14"/>
      <c r="P69" s="14"/>
      <c r="Q69" s="14"/>
      <c r="R69" s="14">
        <f t="shared" si="6"/>
        <v>6.82</v>
      </c>
      <c r="S69" s="14"/>
      <c r="T69" s="14"/>
      <c r="U69" s="14">
        <v>6.82</v>
      </c>
      <c r="V69" s="14">
        <f t="shared" si="7"/>
        <v>0</v>
      </c>
      <c r="W69" s="14"/>
      <c r="X69" s="14"/>
      <c r="Y69" s="14"/>
      <c r="Z69" s="10"/>
      <c r="AA69" s="25" t="s">
        <v>20</v>
      </c>
    </row>
    <row r="70" spans="1:27" x14ac:dyDescent="0.25">
      <c r="A70" s="10">
        <v>64</v>
      </c>
      <c r="B70" s="23" t="s">
        <v>186</v>
      </c>
      <c r="C70" s="24" t="s">
        <v>73</v>
      </c>
      <c r="D70" s="12"/>
      <c r="E70" s="13">
        <f t="shared" si="2"/>
        <v>9.120000000000001</v>
      </c>
      <c r="F70" s="14">
        <f t="shared" si="3"/>
        <v>9.120000000000001</v>
      </c>
      <c r="G70" s="14">
        <f t="shared" si="8"/>
        <v>0</v>
      </c>
      <c r="H70" s="14">
        <f t="shared" si="8"/>
        <v>0</v>
      </c>
      <c r="I70" s="14">
        <f t="shared" si="4"/>
        <v>9.120000000000001</v>
      </c>
      <c r="J70" s="15">
        <f t="shared" si="9"/>
        <v>3.68</v>
      </c>
      <c r="K70" s="14"/>
      <c r="L70" s="14"/>
      <c r="M70" s="14">
        <v>3.68</v>
      </c>
      <c r="N70" s="14">
        <f t="shared" si="5"/>
        <v>0</v>
      </c>
      <c r="O70" s="14"/>
      <c r="P70" s="14"/>
      <c r="Q70" s="14"/>
      <c r="R70" s="14">
        <f t="shared" si="6"/>
        <v>5.44</v>
      </c>
      <c r="S70" s="14"/>
      <c r="T70" s="14"/>
      <c r="U70" s="14">
        <v>5.44</v>
      </c>
      <c r="V70" s="14">
        <f t="shared" si="7"/>
        <v>0</v>
      </c>
      <c r="W70" s="14"/>
      <c r="X70" s="14"/>
      <c r="Y70" s="14"/>
      <c r="Z70" s="10"/>
      <c r="AA70" s="25" t="s">
        <v>20</v>
      </c>
    </row>
    <row r="71" spans="1:27" x14ac:dyDescent="0.25">
      <c r="A71" s="10">
        <v>65</v>
      </c>
      <c r="B71" s="23" t="s">
        <v>187</v>
      </c>
      <c r="C71" s="24" t="s">
        <v>73</v>
      </c>
      <c r="D71" s="12"/>
      <c r="E71" s="13">
        <f t="shared" ref="E71:E106" si="10">F71+V71</f>
        <v>6.3199999999999994</v>
      </c>
      <c r="F71" s="14">
        <f t="shared" ref="F71:F106" si="11">SUM(G71:I71)</f>
        <v>6.3199999999999994</v>
      </c>
      <c r="G71" s="14">
        <f t="shared" si="8"/>
        <v>0</v>
      </c>
      <c r="H71" s="14">
        <f t="shared" si="8"/>
        <v>0</v>
      </c>
      <c r="I71" s="14">
        <f t="shared" si="8"/>
        <v>6.3199999999999994</v>
      </c>
      <c r="J71" s="15">
        <f t="shared" si="9"/>
        <v>0.43</v>
      </c>
      <c r="K71" s="14"/>
      <c r="L71" s="14"/>
      <c r="M71" s="14">
        <v>0.43</v>
      </c>
      <c r="N71" s="14">
        <f t="shared" ref="N71:N106" si="12">SUM(O71:Q71)</f>
        <v>0</v>
      </c>
      <c r="O71" s="14"/>
      <c r="P71" s="14"/>
      <c r="Q71" s="14"/>
      <c r="R71" s="14">
        <f t="shared" ref="R71:R106" si="13">SUM(S71:U71)</f>
        <v>5.89</v>
      </c>
      <c r="S71" s="14"/>
      <c r="T71" s="14"/>
      <c r="U71" s="14">
        <v>5.89</v>
      </c>
      <c r="V71" s="14">
        <f t="shared" ref="V71:V106" si="14">SUM(W71:Y71)</f>
        <v>0</v>
      </c>
      <c r="W71" s="14"/>
      <c r="X71" s="14"/>
      <c r="Y71" s="14"/>
      <c r="Z71" s="10"/>
      <c r="AA71" s="25" t="s">
        <v>20</v>
      </c>
    </row>
    <row r="72" spans="1:27" x14ac:dyDescent="0.25">
      <c r="A72" s="10">
        <v>66</v>
      </c>
      <c r="B72" s="23" t="s">
        <v>188</v>
      </c>
      <c r="C72" s="24" t="s">
        <v>18</v>
      </c>
      <c r="D72" s="12"/>
      <c r="E72" s="13">
        <f t="shared" si="10"/>
        <v>2.1100000000000003</v>
      </c>
      <c r="F72" s="14">
        <f t="shared" si="11"/>
        <v>2.1100000000000003</v>
      </c>
      <c r="G72" s="14">
        <f t="shared" ref="G72:I106" si="15">O72+S72+K72</f>
        <v>0</v>
      </c>
      <c r="H72" s="14">
        <f t="shared" si="15"/>
        <v>0</v>
      </c>
      <c r="I72" s="14">
        <f t="shared" si="15"/>
        <v>2.1100000000000003</v>
      </c>
      <c r="J72" s="15">
        <f t="shared" ref="J72:J106" si="16">SUM(K72:M72)</f>
        <v>0</v>
      </c>
      <c r="K72" s="14"/>
      <c r="L72" s="14"/>
      <c r="M72" s="14"/>
      <c r="N72" s="14">
        <f t="shared" si="12"/>
        <v>1.1200000000000001</v>
      </c>
      <c r="O72" s="14"/>
      <c r="P72" s="14"/>
      <c r="Q72" s="14">
        <v>1.1200000000000001</v>
      </c>
      <c r="R72" s="14">
        <f t="shared" si="13"/>
        <v>0.99</v>
      </c>
      <c r="S72" s="14"/>
      <c r="T72" s="14"/>
      <c r="U72" s="14">
        <v>0.99</v>
      </c>
      <c r="V72" s="14">
        <f t="shared" si="14"/>
        <v>0</v>
      </c>
      <c r="W72" s="14"/>
      <c r="X72" s="14"/>
      <c r="Y72" s="14"/>
      <c r="Z72" s="10"/>
      <c r="AA72" s="25" t="s">
        <v>20</v>
      </c>
    </row>
    <row r="73" spans="1:27" x14ac:dyDescent="0.25">
      <c r="A73" s="10">
        <v>67</v>
      </c>
      <c r="B73" s="23" t="s">
        <v>189</v>
      </c>
      <c r="C73" s="24" t="s">
        <v>65</v>
      </c>
      <c r="D73" s="12"/>
      <c r="E73" s="13">
        <f t="shared" si="10"/>
        <v>18.57</v>
      </c>
      <c r="F73" s="14">
        <f t="shared" si="11"/>
        <v>18.57</v>
      </c>
      <c r="G73" s="14">
        <f t="shared" si="15"/>
        <v>0</v>
      </c>
      <c r="H73" s="14">
        <f t="shared" si="15"/>
        <v>0</v>
      </c>
      <c r="I73" s="14">
        <f t="shared" si="15"/>
        <v>18.57</v>
      </c>
      <c r="J73" s="15">
        <f t="shared" si="16"/>
        <v>0</v>
      </c>
      <c r="K73" s="14"/>
      <c r="L73" s="14"/>
      <c r="M73" s="14"/>
      <c r="N73" s="14">
        <f t="shared" si="12"/>
        <v>18.57</v>
      </c>
      <c r="O73" s="14"/>
      <c r="P73" s="14"/>
      <c r="Q73" s="14">
        <v>18.57</v>
      </c>
      <c r="R73" s="14">
        <f t="shared" si="13"/>
        <v>0</v>
      </c>
      <c r="S73" s="14"/>
      <c r="T73" s="14"/>
      <c r="U73" s="14"/>
      <c r="V73" s="14">
        <f t="shared" si="14"/>
        <v>0</v>
      </c>
      <c r="W73" s="14"/>
      <c r="X73" s="14"/>
      <c r="Y73" s="14"/>
      <c r="Z73" s="10"/>
      <c r="AA73" s="25" t="s">
        <v>20</v>
      </c>
    </row>
    <row r="74" spans="1:27" x14ac:dyDescent="0.25">
      <c r="A74" s="10">
        <v>68</v>
      </c>
      <c r="B74" s="23" t="s">
        <v>190</v>
      </c>
      <c r="C74" s="24" t="s">
        <v>18</v>
      </c>
      <c r="D74" s="12"/>
      <c r="E74" s="13">
        <f t="shared" si="10"/>
        <v>40.619999999999997</v>
      </c>
      <c r="F74" s="14">
        <f t="shared" si="11"/>
        <v>39.549999999999997</v>
      </c>
      <c r="G74" s="14">
        <f t="shared" si="15"/>
        <v>0</v>
      </c>
      <c r="H74" s="14">
        <f t="shared" si="15"/>
        <v>0</v>
      </c>
      <c r="I74" s="14">
        <f t="shared" si="15"/>
        <v>39.549999999999997</v>
      </c>
      <c r="J74" s="15">
        <f t="shared" si="16"/>
        <v>0</v>
      </c>
      <c r="K74" s="14"/>
      <c r="L74" s="14"/>
      <c r="M74" s="14"/>
      <c r="N74" s="14">
        <f t="shared" si="12"/>
        <v>0</v>
      </c>
      <c r="O74" s="14"/>
      <c r="P74" s="14"/>
      <c r="Q74" s="14"/>
      <c r="R74" s="14">
        <f t="shared" si="13"/>
        <v>39.549999999999997</v>
      </c>
      <c r="S74" s="14"/>
      <c r="T74" s="14"/>
      <c r="U74" s="14">
        <v>39.549999999999997</v>
      </c>
      <c r="V74" s="14">
        <f t="shared" si="14"/>
        <v>1.07</v>
      </c>
      <c r="W74" s="14"/>
      <c r="X74" s="14"/>
      <c r="Y74" s="14">
        <v>1.07</v>
      </c>
      <c r="Z74" s="10"/>
      <c r="AA74" s="25" t="s">
        <v>20</v>
      </c>
    </row>
    <row r="75" spans="1:27" x14ac:dyDescent="0.25">
      <c r="A75" s="10">
        <v>69</v>
      </c>
      <c r="B75" s="23" t="s">
        <v>191</v>
      </c>
      <c r="C75" s="24" t="s">
        <v>52</v>
      </c>
      <c r="D75" s="12"/>
      <c r="E75" s="13">
        <f t="shared" si="10"/>
        <v>1.87</v>
      </c>
      <c r="F75" s="14">
        <f t="shared" si="11"/>
        <v>1.82</v>
      </c>
      <c r="G75" s="14">
        <f t="shared" si="15"/>
        <v>0</v>
      </c>
      <c r="H75" s="14">
        <f t="shared" si="15"/>
        <v>1.54</v>
      </c>
      <c r="I75" s="14">
        <f t="shared" si="15"/>
        <v>0.28000000000000003</v>
      </c>
      <c r="J75" s="15">
        <f t="shared" si="16"/>
        <v>0</v>
      </c>
      <c r="K75" s="14"/>
      <c r="L75" s="14"/>
      <c r="M75" s="14"/>
      <c r="N75" s="14">
        <f t="shared" si="12"/>
        <v>1.82</v>
      </c>
      <c r="O75" s="14"/>
      <c r="P75" s="14">
        <v>1.54</v>
      </c>
      <c r="Q75" s="14">
        <v>0.28000000000000003</v>
      </c>
      <c r="R75" s="14">
        <f t="shared" si="13"/>
        <v>0</v>
      </c>
      <c r="S75" s="14"/>
      <c r="T75" s="14"/>
      <c r="U75" s="14"/>
      <c r="V75" s="14">
        <f t="shared" si="14"/>
        <v>0.05</v>
      </c>
      <c r="W75" s="14"/>
      <c r="X75" s="14">
        <v>0.05</v>
      </c>
      <c r="Y75" s="14"/>
      <c r="Z75" s="10"/>
      <c r="AA75" s="25" t="s">
        <v>20</v>
      </c>
    </row>
    <row r="76" spans="1:27" x14ac:dyDescent="0.25">
      <c r="A76" s="10">
        <v>70</v>
      </c>
      <c r="B76" s="23" t="s">
        <v>192</v>
      </c>
      <c r="C76" s="24" t="s">
        <v>33</v>
      </c>
      <c r="D76" s="12"/>
      <c r="E76" s="13">
        <f t="shared" si="10"/>
        <v>5.42</v>
      </c>
      <c r="F76" s="14">
        <f t="shared" si="11"/>
        <v>5.42</v>
      </c>
      <c r="G76" s="14">
        <f t="shared" si="15"/>
        <v>0</v>
      </c>
      <c r="H76" s="14">
        <f t="shared" si="15"/>
        <v>3.84</v>
      </c>
      <c r="I76" s="14">
        <f t="shared" si="15"/>
        <v>1.58</v>
      </c>
      <c r="J76" s="15">
        <f t="shared" si="16"/>
        <v>0</v>
      </c>
      <c r="K76" s="14"/>
      <c r="L76" s="14"/>
      <c r="M76" s="14"/>
      <c r="N76" s="14">
        <f t="shared" si="12"/>
        <v>0.3</v>
      </c>
      <c r="O76" s="14"/>
      <c r="P76" s="14"/>
      <c r="Q76" s="14">
        <v>0.3</v>
      </c>
      <c r="R76" s="14">
        <f t="shared" si="13"/>
        <v>5.12</v>
      </c>
      <c r="S76" s="14"/>
      <c r="T76" s="14">
        <v>3.84</v>
      </c>
      <c r="U76" s="14">
        <v>1.28</v>
      </c>
      <c r="V76" s="14">
        <f t="shared" si="14"/>
        <v>0</v>
      </c>
      <c r="W76" s="14"/>
      <c r="X76" s="14"/>
      <c r="Y76" s="14"/>
      <c r="Z76" s="10"/>
      <c r="AA76" s="25" t="s">
        <v>54</v>
      </c>
    </row>
    <row r="77" spans="1:27" x14ac:dyDescent="0.25">
      <c r="A77" s="10">
        <v>71</v>
      </c>
      <c r="B77" s="23" t="s">
        <v>193</v>
      </c>
      <c r="C77" s="24" t="s">
        <v>24</v>
      </c>
      <c r="D77" s="12"/>
      <c r="E77" s="13">
        <f t="shared" si="10"/>
        <v>16.05</v>
      </c>
      <c r="F77" s="14">
        <f t="shared" si="11"/>
        <v>12.88</v>
      </c>
      <c r="G77" s="14">
        <f t="shared" si="15"/>
        <v>0</v>
      </c>
      <c r="H77" s="14">
        <f t="shared" si="15"/>
        <v>0</v>
      </c>
      <c r="I77" s="14">
        <f t="shared" si="15"/>
        <v>12.88</v>
      </c>
      <c r="J77" s="15">
        <f t="shared" si="16"/>
        <v>0</v>
      </c>
      <c r="K77" s="14"/>
      <c r="L77" s="14"/>
      <c r="M77" s="14"/>
      <c r="N77" s="14">
        <f t="shared" si="12"/>
        <v>0</v>
      </c>
      <c r="O77" s="14"/>
      <c r="P77" s="14"/>
      <c r="Q77" s="14"/>
      <c r="R77" s="14">
        <f t="shared" si="13"/>
        <v>12.88</v>
      </c>
      <c r="S77" s="14"/>
      <c r="T77" s="14"/>
      <c r="U77" s="14">
        <v>12.88</v>
      </c>
      <c r="V77" s="14">
        <f t="shared" si="14"/>
        <v>3.17</v>
      </c>
      <c r="W77" s="14"/>
      <c r="X77" s="14"/>
      <c r="Y77" s="14">
        <v>3.17</v>
      </c>
      <c r="Z77" s="10"/>
      <c r="AA77" s="25" t="s">
        <v>54</v>
      </c>
    </row>
    <row r="78" spans="1:27" x14ac:dyDescent="0.25">
      <c r="A78" s="10">
        <v>72</v>
      </c>
      <c r="B78" s="23" t="s">
        <v>194</v>
      </c>
      <c r="C78" s="24" t="s">
        <v>24</v>
      </c>
      <c r="D78" s="12"/>
      <c r="E78" s="13">
        <f t="shared" si="10"/>
        <v>15.72</v>
      </c>
      <c r="F78" s="14">
        <f t="shared" si="11"/>
        <v>15.72</v>
      </c>
      <c r="G78" s="14">
        <f t="shared" si="15"/>
        <v>0</v>
      </c>
      <c r="H78" s="14">
        <f t="shared" si="15"/>
        <v>0</v>
      </c>
      <c r="I78" s="14">
        <f t="shared" si="15"/>
        <v>15.72</v>
      </c>
      <c r="J78" s="15">
        <f t="shared" si="16"/>
        <v>0</v>
      </c>
      <c r="K78" s="14"/>
      <c r="L78" s="14"/>
      <c r="M78" s="14"/>
      <c r="N78" s="14">
        <f t="shared" si="12"/>
        <v>0</v>
      </c>
      <c r="O78" s="14"/>
      <c r="P78" s="14"/>
      <c r="Q78" s="14"/>
      <c r="R78" s="14">
        <f t="shared" si="13"/>
        <v>15.72</v>
      </c>
      <c r="S78" s="14"/>
      <c r="T78" s="14"/>
      <c r="U78" s="14">
        <v>15.72</v>
      </c>
      <c r="V78" s="14">
        <f t="shared" si="14"/>
        <v>0</v>
      </c>
      <c r="W78" s="14"/>
      <c r="X78" s="14"/>
      <c r="Y78" s="14"/>
      <c r="Z78" s="10"/>
      <c r="AA78" s="25" t="s">
        <v>54</v>
      </c>
    </row>
    <row r="79" spans="1:27" x14ac:dyDescent="0.25">
      <c r="A79" s="10">
        <v>73</v>
      </c>
      <c r="B79" s="23" t="s">
        <v>195</v>
      </c>
      <c r="C79" s="24" t="s">
        <v>24</v>
      </c>
      <c r="D79" s="12"/>
      <c r="E79" s="13">
        <f t="shared" si="10"/>
        <v>13.37</v>
      </c>
      <c r="F79" s="14">
        <f t="shared" si="11"/>
        <v>13.37</v>
      </c>
      <c r="G79" s="14">
        <f t="shared" si="15"/>
        <v>0</v>
      </c>
      <c r="H79" s="14">
        <f t="shared" si="15"/>
        <v>0</v>
      </c>
      <c r="I79" s="14">
        <f t="shared" si="15"/>
        <v>13.37</v>
      </c>
      <c r="J79" s="15">
        <f t="shared" si="16"/>
        <v>0</v>
      </c>
      <c r="K79" s="14"/>
      <c r="L79" s="14"/>
      <c r="M79" s="14"/>
      <c r="N79" s="14">
        <f t="shared" si="12"/>
        <v>0</v>
      </c>
      <c r="O79" s="14"/>
      <c r="P79" s="14"/>
      <c r="Q79" s="14"/>
      <c r="R79" s="14">
        <f t="shared" si="13"/>
        <v>13.37</v>
      </c>
      <c r="S79" s="14"/>
      <c r="T79" s="14"/>
      <c r="U79" s="14">
        <v>13.37</v>
      </c>
      <c r="V79" s="14">
        <f t="shared" si="14"/>
        <v>0</v>
      </c>
      <c r="W79" s="14"/>
      <c r="X79" s="14"/>
      <c r="Y79" s="14"/>
      <c r="Z79" s="10">
        <v>3</v>
      </c>
      <c r="AA79" s="25" t="s">
        <v>54</v>
      </c>
    </row>
    <row r="80" spans="1:27" x14ac:dyDescent="0.25">
      <c r="A80" s="10">
        <v>74</v>
      </c>
      <c r="B80" s="23" t="s">
        <v>196</v>
      </c>
      <c r="C80" s="24" t="s">
        <v>24</v>
      </c>
      <c r="D80" s="12"/>
      <c r="E80" s="13">
        <f t="shared" si="10"/>
        <v>1.71</v>
      </c>
      <c r="F80" s="14">
        <f t="shared" si="11"/>
        <v>0.99</v>
      </c>
      <c r="G80" s="14">
        <f t="shared" si="15"/>
        <v>0</v>
      </c>
      <c r="H80" s="14">
        <f t="shared" si="15"/>
        <v>0.12</v>
      </c>
      <c r="I80" s="14">
        <f t="shared" si="15"/>
        <v>0.87</v>
      </c>
      <c r="J80" s="15">
        <f t="shared" si="16"/>
        <v>0</v>
      </c>
      <c r="K80" s="14"/>
      <c r="L80" s="14"/>
      <c r="M80" s="14"/>
      <c r="N80" s="14">
        <f t="shared" si="12"/>
        <v>0</v>
      </c>
      <c r="O80" s="14"/>
      <c r="P80" s="14"/>
      <c r="Q80" s="14"/>
      <c r="R80" s="14">
        <f t="shared" si="13"/>
        <v>0.99</v>
      </c>
      <c r="S80" s="14"/>
      <c r="T80" s="14">
        <v>0.12</v>
      </c>
      <c r="U80" s="14">
        <v>0.87</v>
      </c>
      <c r="V80" s="14">
        <f t="shared" si="14"/>
        <v>0.72</v>
      </c>
      <c r="W80" s="14"/>
      <c r="X80" s="14">
        <v>0.03</v>
      </c>
      <c r="Y80" s="14">
        <v>0.69</v>
      </c>
      <c r="Z80" s="10">
        <v>3</v>
      </c>
      <c r="AA80" s="25" t="s">
        <v>54</v>
      </c>
    </row>
    <row r="81" spans="1:27" x14ac:dyDescent="0.25">
      <c r="A81" s="10">
        <v>75</v>
      </c>
      <c r="B81" s="23" t="s">
        <v>197</v>
      </c>
      <c r="C81" s="24" t="s">
        <v>24</v>
      </c>
      <c r="D81" s="12"/>
      <c r="E81" s="13">
        <f t="shared" si="10"/>
        <v>14.29</v>
      </c>
      <c r="F81" s="14">
        <f t="shared" si="11"/>
        <v>14.29</v>
      </c>
      <c r="G81" s="14">
        <f t="shared" si="15"/>
        <v>0</v>
      </c>
      <c r="H81" s="14">
        <f t="shared" si="15"/>
        <v>0</v>
      </c>
      <c r="I81" s="14">
        <f t="shared" si="15"/>
        <v>14.29</v>
      </c>
      <c r="J81" s="15">
        <f t="shared" si="16"/>
        <v>0</v>
      </c>
      <c r="K81" s="14"/>
      <c r="L81" s="14"/>
      <c r="M81" s="14"/>
      <c r="N81" s="14">
        <f t="shared" si="12"/>
        <v>2.0299999999999998</v>
      </c>
      <c r="O81" s="14"/>
      <c r="P81" s="14"/>
      <c r="Q81" s="14">
        <v>2.0299999999999998</v>
      </c>
      <c r="R81" s="14">
        <f t="shared" si="13"/>
        <v>12.26</v>
      </c>
      <c r="S81" s="14"/>
      <c r="T81" s="14"/>
      <c r="U81" s="14">
        <v>12.26</v>
      </c>
      <c r="V81" s="14">
        <f t="shared" si="14"/>
        <v>0</v>
      </c>
      <c r="W81" s="14"/>
      <c r="X81" s="14"/>
      <c r="Y81" s="14"/>
      <c r="Z81" s="10">
        <v>3</v>
      </c>
      <c r="AA81" s="25" t="s">
        <v>54</v>
      </c>
    </row>
    <row r="82" spans="1:27" x14ac:dyDescent="0.25">
      <c r="A82" s="10">
        <v>76</v>
      </c>
      <c r="B82" s="23" t="s">
        <v>198</v>
      </c>
      <c r="C82" s="24" t="s">
        <v>24</v>
      </c>
      <c r="D82" s="12"/>
      <c r="E82" s="13">
        <f t="shared" si="10"/>
        <v>10.88</v>
      </c>
      <c r="F82" s="14">
        <f t="shared" si="11"/>
        <v>10.88</v>
      </c>
      <c r="G82" s="14">
        <f t="shared" si="15"/>
        <v>0</v>
      </c>
      <c r="H82" s="14">
        <f t="shared" si="15"/>
        <v>0</v>
      </c>
      <c r="I82" s="14">
        <f t="shared" si="15"/>
        <v>10.88</v>
      </c>
      <c r="J82" s="15">
        <f t="shared" si="16"/>
        <v>0</v>
      </c>
      <c r="K82" s="14"/>
      <c r="L82" s="14"/>
      <c r="M82" s="14"/>
      <c r="N82" s="14">
        <f t="shared" si="12"/>
        <v>0</v>
      </c>
      <c r="O82" s="14"/>
      <c r="P82" s="14"/>
      <c r="Q82" s="14"/>
      <c r="R82" s="14">
        <f t="shared" si="13"/>
        <v>10.88</v>
      </c>
      <c r="S82" s="14"/>
      <c r="T82" s="14"/>
      <c r="U82" s="14">
        <v>10.88</v>
      </c>
      <c r="V82" s="14">
        <f t="shared" si="14"/>
        <v>0</v>
      </c>
      <c r="W82" s="14"/>
      <c r="X82" s="14"/>
      <c r="Y82" s="14"/>
      <c r="Z82" s="10">
        <v>3</v>
      </c>
      <c r="AA82" s="25" t="s">
        <v>54</v>
      </c>
    </row>
    <row r="83" spans="1:27" x14ac:dyDescent="0.25">
      <c r="A83" s="10">
        <v>77</v>
      </c>
      <c r="B83" s="23" t="s">
        <v>199</v>
      </c>
      <c r="C83" s="24" t="s">
        <v>73</v>
      </c>
      <c r="D83" s="12"/>
      <c r="E83" s="13">
        <f t="shared" si="10"/>
        <v>0.62</v>
      </c>
      <c r="F83" s="14">
        <f t="shared" si="11"/>
        <v>0.62</v>
      </c>
      <c r="G83" s="14">
        <f t="shared" si="15"/>
        <v>0</v>
      </c>
      <c r="H83" s="14">
        <f t="shared" si="15"/>
        <v>0.13</v>
      </c>
      <c r="I83" s="14">
        <f t="shared" si="15"/>
        <v>0.49</v>
      </c>
      <c r="J83" s="15">
        <f t="shared" si="16"/>
        <v>0</v>
      </c>
      <c r="K83" s="14"/>
      <c r="L83" s="14"/>
      <c r="M83" s="14"/>
      <c r="N83" s="14">
        <f t="shared" si="12"/>
        <v>0</v>
      </c>
      <c r="O83" s="14"/>
      <c r="P83" s="14"/>
      <c r="Q83" s="14"/>
      <c r="R83" s="14">
        <f t="shared" si="13"/>
        <v>0.62</v>
      </c>
      <c r="S83" s="14"/>
      <c r="T83" s="14">
        <v>0.13</v>
      </c>
      <c r="U83" s="14">
        <v>0.49</v>
      </c>
      <c r="V83" s="14">
        <f t="shared" si="14"/>
        <v>0</v>
      </c>
      <c r="W83" s="14"/>
      <c r="X83" s="14"/>
      <c r="Y83" s="14"/>
      <c r="Z83" s="10">
        <v>3</v>
      </c>
      <c r="AA83" s="25" t="s">
        <v>54</v>
      </c>
    </row>
    <row r="84" spans="1:27" x14ac:dyDescent="0.25">
      <c r="A84" s="10">
        <v>78</v>
      </c>
      <c r="B84" s="23" t="s">
        <v>200</v>
      </c>
      <c r="C84" s="24" t="s">
        <v>65</v>
      </c>
      <c r="D84" s="12"/>
      <c r="E84" s="13">
        <f t="shared" si="10"/>
        <v>191.16</v>
      </c>
      <c r="F84" s="14">
        <f t="shared" si="11"/>
        <v>169.72</v>
      </c>
      <c r="G84" s="14">
        <f t="shared" si="15"/>
        <v>0</v>
      </c>
      <c r="H84" s="14">
        <f t="shared" si="15"/>
        <v>151.01</v>
      </c>
      <c r="I84" s="14">
        <f t="shared" si="15"/>
        <v>18.71</v>
      </c>
      <c r="J84" s="15">
        <f t="shared" si="16"/>
        <v>0</v>
      </c>
      <c r="K84" s="14"/>
      <c r="L84" s="14"/>
      <c r="M84" s="14"/>
      <c r="N84" s="14">
        <f t="shared" si="12"/>
        <v>0</v>
      </c>
      <c r="O84" s="14"/>
      <c r="P84" s="14"/>
      <c r="Q84" s="14"/>
      <c r="R84" s="14">
        <f t="shared" si="13"/>
        <v>169.72</v>
      </c>
      <c r="S84" s="14"/>
      <c r="T84" s="14">
        <v>151.01</v>
      </c>
      <c r="U84" s="14">
        <v>18.71</v>
      </c>
      <c r="V84" s="14">
        <f t="shared" si="14"/>
        <v>21.439999999999998</v>
      </c>
      <c r="W84" s="14"/>
      <c r="X84" s="14">
        <v>21.38</v>
      </c>
      <c r="Y84" s="14">
        <v>0.06</v>
      </c>
      <c r="Z84" s="10">
        <v>3</v>
      </c>
      <c r="AA84" s="25" t="s">
        <v>54</v>
      </c>
    </row>
    <row r="85" spans="1:27" x14ac:dyDescent="0.25">
      <c r="A85" s="10">
        <v>79</v>
      </c>
      <c r="B85" s="23" t="s">
        <v>201</v>
      </c>
      <c r="C85" s="24" t="s">
        <v>29</v>
      </c>
      <c r="D85" s="12"/>
      <c r="E85" s="13">
        <f t="shared" si="10"/>
        <v>5.98</v>
      </c>
      <c r="F85" s="14">
        <f t="shared" si="11"/>
        <v>5.98</v>
      </c>
      <c r="G85" s="14">
        <f t="shared" si="15"/>
        <v>0</v>
      </c>
      <c r="H85" s="14">
        <f t="shared" si="15"/>
        <v>0.15</v>
      </c>
      <c r="I85" s="14">
        <f t="shared" si="15"/>
        <v>5.83</v>
      </c>
      <c r="J85" s="15">
        <f t="shared" si="16"/>
        <v>0</v>
      </c>
      <c r="K85" s="14"/>
      <c r="L85" s="14"/>
      <c r="M85" s="14"/>
      <c r="N85" s="14">
        <f t="shared" si="12"/>
        <v>0</v>
      </c>
      <c r="O85" s="14"/>
      <c r="P85" s="14"/>
      <c r="Q85" s="14"/>
      <c r="R85" s="14">
        <f t="shared" si="13"/>
        <v>5.98</v>
      </c>
      <c r="S85" s="14"/>
      <c r="T85" s="14">
        <v>0.15</v>
      </c>
      <c r="U85" s="14">
        <v>5.83</v>
      </c>
      <c r="V85" s="14">
        <f t="shared" si="14"/>
        <v>0</v>
      </c>
      <c r="W85" s="14"/>
      <c r="X85" s="14"/>
      <c r="Y85" s="14"/>
      <c r="Z85" s="10">
        <v>3</v>
      </c>
      <c r="AA85" s="25" t="s">
        <v>54</v>
      </c>
    </row>
    <row r="86" spans="1:27" x14ac:dyDescent="0.25">
      <c r="A86" s="10">
        <v>80</v>
      </c>
      <c r="B86" s="23" t="s">
        <v>202</v>
      </c>
      <c r="C86" s="24" t="s">
        <v>73</v>
      </c>
      <c r="D86" s="12"/>
      <c r="E86" s="13">
        <f t="shared" si="10"/>
        <v>14.02</v>
      </c>
      <c r="F86" s="14">
        <f t="shared" si="11"/>
        <v>14</v>
      </c>
      <c r="G86" s="14">
        <f t="shared" si="15"/>
        <v>0</v>
      </c>
      <c r="H86" s="14">
        <f t="shared" si="15"/>
        <v>0.14000000000000001</v>
      </c>
      <c r="I86" s="14">
        <f t="shared" si="15"/>
        <v>13.86</v>
      </c>
      <c r="J86" s="15">
        <f t="shared" si="16"/>
        <v>0</v>
      </c>
      <c r="K86" s="14"/>
      <c r="L86" s="14"/>
      <c r="M86" s="14"/>
      <c r="N86" s="14">
        <f t="shared" si="12"/>
        <v>1.04</v>
      </c>
      <c r="O86" s="14"/>
      <c r="P86" s="14"/>
      <c r="Q86" s="14">
        <v>1.04</v>
      </c>
      <c r="R86" s="14">
        <f t="shared" si="13"/>
        <v>12.96</v>
      </c>
      <c r="S86" s="14"/>
      <c r="T86" s="14">
        <v>0.14000000000000001</v>
      </c>
      <c r="U86" s="14">
        <v>12.82</v>
      </c>
      <c r="V86" s="14">
        <f t="shared" si="14"/>
        <v>0.02</v>
      </c>
      <c r="W86" s="14"/>
      <c r="X86" s="14"/>
      <c r="Y86" s="14">
        <v>0.02</v>
      </c>
      <c r="Z86" s="10">
        <v>3</v>
      </c>
      <c r="AA86" s="25" t="s">
        <v>54</v>
      </c>
    </row>
    <row r="87" spans="1:27" s="37" customFormat="1" ht="60" customHeight="1" x14ac:dyDescent="0.25">
      <c r="A87" s="31" t="s">
        <v>55</v>
      </c>
      <c r="B87" s="27" t="s">
        <v>224</v>
      </c>
      <c r="C87" s="33"/>
      <c r="D87" s="34"/>
      <c r="E87" s="35">
        <f>SUM(E88:E106)</f>
        <v>219.84999999999997</v>
      </c>
      <c r="F87" s="35">
        <f>SUM(F88:F106)</f>
        <v>145.05000000000001</v>
      </c>
      <c r="G87" s="35">
        <f t="shared" ref="G87:Y87" si="17">SUM(G88:G106)</f>
        <v>0</v>
      </c>
      <c r="H87" s="35">
        <f t="shared" si="17"/>
        <v>143.96</v>
      </c>
      <c r="I87" s="35">
        <f t="shared" si="17"/>
        <v>1.0900000000000001</v>
      </c>
      <c r="J87" s="35">
        <f t="shared" si="17"/>
        <v>0</v>
      </c>
      <c r="K87" s="35">
        <f t="shared" si="17"/>
        <v>0</v>
      </c>
      <c r="L87" s="35">
        <f t="shared" si="17"/>
        <v>0</v>
      </c>
      <c r="M87" s="35">
        <f t="shared" si="17"/>
        <v>0</v>
      </c>
      <c r="N87" s="35">
        <f t="shared" si="17"/>
        <v>0</v>
      </c>
      <c r="O87" s="35">
        <f t="shared" si="17"/>
        <v>0</v>
      </c>
      <c r="P87" s="35">
        <f t="shared" si="17"/>
        <v>0</v>
      </c>
      <c r="Q87" s="35">
        <f t="shared" si="17"/>
        <v>0</v>
      </c>
      <c r="R87" s="35">
        <f t="shared" si="17"/>
        <v>145.05000000000001</v>
      </c>
      <c r="S87" s="35">
        <f t="shared" si="17"/>
        <v>0</v>
      </c>
      <c r="T87" s="35">
        <f t="shared" si="17"/>
        <v>143.96</v>
      </c>
      <c r="U87" s="35">
        <f t="shared" si="17"/>
        <v>1.0900000000000001</v>
      </c>
      <c r="V87" s="35">
        <f t="shared" si="17"/>
        <v>74.8</v>
      </c>
      <c r="W87" s="35">
        <f t="shared" si="17"/>
        <v>0</v>
      </c>
      <c r="X87" s="35">
        <f t="shared" si="17"/>
        <v>19.39</v>
      </c>
      <c r="Y87" s="35">
        <f t="shared" si="17"/>
        <v>55.410000000000004</v>
      </c>
      <c r="Z87" s="31"/>
      <c r="AA87" s="36"/>
    </row>
    <row r="88" spans="1:27" ht="15.75" customHeight="1" x14ac:dyDescent="0.25">
      <c r="A88" s="10">
        <v>1</v>
      </c>
      <c r="B88" s="11" t="s">
        <v>203</v>
      </c>
      <c r="C88" s="16" t="s">
        <v>18</v>
      </c>
      <c r="D88" s="12"/>
      <c r="E88" s="13">
        <f t="shared" si="10"/>
        <v>6.63</v>
      </c>
      <c r="F88" s="14">
        <f t="shared" si="11"/>
        <v>0</v>
      </c>
      <c r="G88" s="14">
        <f t="shared" si="15"/>
        <v>0</v>
      </c>
      <c r="H88" s="14">
        <f t="shared" si="15"/>
        <v>0</v>
      </c>
      <c r="I88" s="14">
        <f t="shared" si="15"/>
        <v>0</v>
      </c>
      <c r="J88" s="15">
        <f t="shared" si="16"/>
        <v>0</v>
      </c>
      <c r="K88" s="14"/>
      <c r="L88" s="14"/>
      <c r="M88" s="14"/>
      <c r="N88" s="14">
        <f t="shared" si="12"/>
        <v>0</v>
      </c>
      <c r="O88" s="14"/>
      <c r="P88" s="14"/>
      <c r="Q88" s="14"/>
      <c r="R88" s="14">
        <f t="shared" si="13"/>
        <v>0</v>
      </c>
      <c r="S88" s="14"/>
      <c r="T88" s="14"/>
      <c r="U88" s="14"/>
      <c r="V88" s="14">
        <f t="shared" si="14"/>
        <v>6.63</v>
      </c>
      <c r="W88" s="14"/>
      <c r="X88" s="14"/>
      <c r="Y88" s="14">
        <v>6.63</v>
      </c>
      <c r="Z88" s="10">
        <v>3</v>
      </c>
      <c r="AA88" s="10" t="s">
        <v>20</v>
      </c>
    </row>
    <row r="89" spans="1:27" x14ac:dyDescent="0.25">
      <c r="A89" s="10">
        <v>2</v>
      </c>
      <c r="B89" s="11" t="s">
        <v>204</v>
      </c>
      <c r="C89" s="16" t="s">
        <v>73</v>
      </c>
      <c r="D89" s="12"/>
      <c r="E89" s="13">
        <f t="shared" si="10"/>
        <v>8.7799999999999994</v>
      </c>
      <c r="F89" s="14">
        <f t="shared" si="11"/>
        <v>0</v>
      </c>
      <c r="G89" s="14">
        <f t="shared" si="15"/>
        <v>0</v>
      </c>
      <c r="H89" s="14">
        <f t="shared" si="15"/>
        <v>0</v>
      </c>
      <c r="I89" s="14">
        <f t="shared" si="15"/>
        <v>0</v>
      </c>
      <c r="J89" s="15">
        <f t="shared" si="16"/>
        <v>0</v>
      </c>
      <c r="K89" s="14"/>
      <c r="L89" s="14"/>
      <c r="M89" s="14"/>
      <c r="N89" s="14">
        <f t="shared" si="12"/>
        <v>0</v>
      </c>
      <c r="O89" s="14"/>
      <c r="P89" s="14"/>
      <c r="Q89" s="14"/>
      <c r="R89" s="14">
        <f t="shared" si="13"/>
        <v>0</v>
      </c>
      <c r="S89" s="14"/>
      <c r="T89" s="14"/>
      <c r="U89" s="14"/>
      <c r="V89" s="14">
        <f t="shared" si="14"/>
        <v>8.7799999999999994</v>
      </c>
      <c r="W89" s="14"/>
      <c r="X89" s="14">
        <v>1.48</v>
      </c>
      <c r="Y89" s="14">
        <v>7.3</v>
      </c>
      <c r="Z89" s="10">
        <v>3</v>
      </c>
      <c r="AA89" s="10" t="s">
        <v>20</v>
      </c>
    </row>
    <row r="90" spans="1:27" x14ac:dyDescent="0.25">
      <c r="A90" s="10">
        <v>3</v>
      </c>
      <c r="B90" s="11" t="s">
        <v>205</v>
      </c>
      <c r="C90" s="16" t="s">
        <v>18</v>
      </c>
      <c r="D90" s="12"/>
      <c r="E90" s="13">
        <f t="shared" si="10"/>
        <v>0.94</v>
      </c>
      <c r="F90" s="14">
        <f t="shared" si="11"/>
        <v>0</v>
      </c>
      <c r="G90" s="14">
        <f t="shared" si="15"/>
        <v>0</v>
      </c>
      <c r="H90" s="14">
        <f t="shared" si="15"/>
        <v>0</v>
      </c>
      <c r="I90" s="14">
        <f t="shared" si="15"/>
        <v>0</v>
      </c>
      <c r="J90" s="15">
        <f t="shared" si="16"/>
        <v>0</v>
      </c>
      <c r="K90" s="14"/>
      <c r="L90" s="14"/>
      <c r="M90" s="14"/>
      <c r="N90" s="14">
        <f t="shared" si="12"/>
        <v>0</v>
      </c>
      <c r="O90" s="14"/>
      <c r="P90" s="14"/>
      <c r="Q90" s="14"/>
      <c r="R90" s="14">
        <f t="shared" si="13"/>
        <v>0</v>
      </c>
      <c r="S90" s="14"/>
      <c r="T90" s="14"/>
      <c r="U90" s="14"/>
      <c r="V90" s="14">
        <f t="shared" si="14"/>
        <v>0.94</v>
      </c>
      <c r="W90" s="14"/>
      <c r="X90" s="14"/>
      <c r="Y90" s="14">
        <v>0.94</v>
      </c>
      <c r="Z90" s="10">
        <v>3</v>
      </c>
      <c r="AA90" s="10" t="s">
        <v>20</v>
      </c>
    </row>
    <row r="91" spans="1:27" x14ac:dyDescent="0.25">
      <c r="A91" s="10">
        <v>4</v>
      </c>
      <c r="B91" s="11" t="s">
        <v>206</v>
      </c>
      <c r="C91" s="16" t="s">
        <v>18</v>
      </c>
      <c r="D91" s="12"/>
      <c r="E91" s="13">
        <f t="shared" si="10"/>
        <v>4.7299999999999995</v>
      </c>
      <c r="F91" s="14">
        <f t="shared" si="11"/>
        <v>0.47</v>
      </c>
      <c r="G91" s="14">
        <f t="shared" si="15"/>
        <v>0</v>
      </c>
      <c r="H91" s="14">
        <f t="shared" si="15"/>
        <v>0.47</v>
      </c>
      <c r="I91" s="14">
        <f t="shared" si="15"/>
        <v>0</v>
      </c>
      <c r="J91" s="15">
        <f t="shared" si="16"/>
        <v>0</v>
      </c>
      <c r="K91" s="14"/>
      <c r="L91" s="14"/>
      <c r="M91" s="14"/>
      <c r="N91" s="14">
        <f t="shared" si="12"/>
        <v>0</v>
      </c>
      <c r="O91" s="14"/>
      <c r="P91" s="14"/>
      <c r="Q91" s="14"/>
      <c r="R91" s="14">
        <f t="shared" si="13"/>
        <v>0.47</v>
      </c>
      <c r="S91" s="14"/>
      <c r="T91" s="14">
        <v>0.47</v>
      </c>
      <c r="U91" s="14"/>
      <c r="V91" s="14">
        <f t="shared" si="14"/>
        <v>4.26</v>
      </c>
      <c r="W91" s="14"/>
      <c r="X91" s="14">
        <v>4.18</v>
      </c>
      <c r="Y91" s="14">
        <v>0.08</v>
      </c>
      <c r="Z91" s="10">
        <v>3</v>
      </c>
      <c r="AA91" s="10" t="s">
        <v>20</v>
      </c>
    </row>
    <row r="92" spans="1:27" x14ac:dyDescent="0.25">
      <c r="A92" s="10">
        <v>5</v>
      </c>
      <c r="B92" s="11" t="s">
        <v>207</v>
      </c>
      <c r="C92" s="16" t="s">
        <v>18</v>
      </c>
      <c r="D92" s="12"/>
      <c r="E92" s="13">
        <f t="shared" si="10"/>
        <v>1.02</v>
      </c>
      <c r="F92" s="14">
        <f t="shared" si="11"/>
        <v>0.04</v>
      </c>
      <c r="G92" s="14">
        <f t="shared" si="15"/>
        <v>0</v>
      </c>
      <c r="H92" s="14">
        <f t="shared" si="15"/>
        <v>0.04</v>
      </c>
      <c r="I92" s="14">
        <f t="shared" si="15"/>
        <v>0</v>
      </c>
      <c r="J92" s="15">
        <f t="shared" si="16"/>
        <v>0</v>
      </c>
      <c r="K92" s="14"/>
      <c r="L92" s="14"/>
      <c r="M92" s="14"/>
      <c r="N92" s="14">
        <f t="shared" si="12"/>
        <v>0</v>
      </c>
      <c r="O92" s="14"/>
      <c r="P92" s="14"/>
      <c r="Q92" s="14"/>
      <c r="R92" s="14">
        <f t="shared" si="13"/>
        <v>0.04</v>
      </c>
      <c r="S92" s="14"/>
      <c r="T92" s="14">
        <v>0.04</v>
      </c>
      <c r="U92" s="14"/>
      <c r="V92" s="14">
        <f t="shared" si="14"/>
        <v>0.98</v>
      </c>
      <c r="W92" s="14"/>
      <c r="X92" s="14">
        <v>0.5</v>
      </c>
      <c r="Y92" s="14">
        <v>0.48</v>
      </c>
      <c r="Z92" s="10">
        <v>3</v>
      </c>
      <c r="AA92" s="10" t="s">
        <v>20</v>
      </c>
    </row>
    <row r="93" spans="1:27" x14ac:dyDescent="0.25">
      <c r="A93" s="10">
        <v>6</v>
      </c>
      <c r="B93" s="11" t="s">
        <v>208</v>
      </c>
      <c r="C93" s="16" t="s">
        <v>18</v>
      </c>
      <c r="D93" s="12"/>
      <c r="E93" s="13">
        <f t="shared" si="10"/>
        <v>1.05</v>
      </c>
      <c r="F93" s="14">
        <f t="shared" si="11"/>
        <v>0</v>
      </c>
      <c r="G93" s="14">
        <f t="shared" si="15"/>
        <v>0</v>
      </c>
      <c r="H93" s="14">
        <f t="shared" si="15"/>
        <v>0</v>
      </c>
      <c r="I93" s="14">
        <f t="shared" si="15"/>
        <v>0</v>
      </c>
      <c r="J93" s="15">
        <f t="shared" si="16"/>
        <v>0</v>
      </c>
      <c r="K93" s="14"/>
      <c r="L93" s="14"/>
      <c r="M93" s="14"/>
      <c r="N93" s="14">
        <f t="shared" si="12"/>
        <v>0</v>
      </c>
      <c r="O93" s="14"/>
      <c r="P93" s="14"/>
      <c r="Q93" s="14"/>
      <c r="R93" s="14">
        <f t="shared" si="13"/>
        <v>0</v>
      </c>
      <c r="S93" s="14"/>
      <c r="T93" s="14"/>
      <c r="U93" s="14"/>
      <c r="V93" s="14">
        <f t="shared" si="14"/>
        <v>1.05</v>
      </c>
      <c r="W93" s="14"/>
      <c r="X93" s="14">
        <v>0.96</v>
      </c>
      <c r="Y93" s="14">
        <v>0.09</v>
      </c>
      <c r="Z93" s="10">
        <v>3</v>
      </c>
      <c r="AA93" s="10" t="s">
        <v>20</v>
      </c>
    </row>
    <row r="94" spans="1:27" x14ac:dyDescent="0.25">
      <c r="A94" s="10">
        <v>7</v>
      </c>
      <c r="B94" s="11" t="s">
        <v>209</v>
      </c>
      <c r="C94" s="16" t="s">
        <v>18</v>
      </c>
      <c r="D94" s="12"/>
      <c r="E94" s="13">
        <f t="shared" si="10"/>
        <v>1.41</v>
      </c>
      <c r="F94" s="14">
        <f t="shared" si="11"/>
        <v>0.19</v>
      </c>
      <c r="G94" s="14">
        <f t="shared" si="15"/>
        <v>0</v>
      </c>
      <c r="H94" s="14">
        <f t="shared" si="15"/>
        <v>0.19</v>
      </c>
      <c r="I94" s="14">
        <f t="shared" si="15"/>
        <v>0</v>
      </c>
      <c r="J94" s="15">
        <f t="shared" si="16"/>
        <v>0</v>
      </c>
      <c r="K94" s="14"/>
      <c r="L94" s="14"/>
      <c r="M94" s="14"/>
      <c r="N94" s="14">
        <f t="shared" si="12"/>
        <v>0</v>
      </c>
      <c r="O94" s="14"/>
      <c r="P94" s="14"/>
      <c r="Q94" s="14"/>
      <c r="R94" s="14">
        <f t="shared" si="13"/>
        <v>0.19</v>
      </c>
      <c r="S94" s="14"/>
      <c r="T94" s="14">
        <v>0.19</v>
      </c>
      <c r="U94" s="14"/>
      <c r="V94" s="14">
        <f t="shared" si="14"/>
        <v>1.22</v>
      </c>
      <c r="W94" s="14"/>
      <c r="X94" s="14"/>
      <c r="Y94" s="14">
        <v>1.22</v>
      </c>
      <c r="Z94" s="10">
        <v>3</v>
      </c>
      <c r="AA94" s="10" t="s">
        <v>20</v>
      </c>
    </row>
    <row r="95" spans="1:27" x14ac:dyDescent="0.25">
      <c r="A95" s="10">
        <v>8</v>
      </c>
      <c r="B95" s="11" t="s">
        <v>210</v>
      </c>
      <c r="C95" s="16" t="s">
        <v>18</v>
      </c>
      <c r="D95" s="12"/>
      <c r="E95" s="13">
        <f t="shared" si="10"/>
        <v>3.12</v>
      </c>
      <c r="F95" s="14">
        <f t="shared" si="11"/>
        <v>0</v>
      </c>
      <c r="G95" s="14">
        <f t="shared" si="15"/>
        <v>0</v>
      </c>
      <c r="H95" s="14">
        <f t="shared" si="15"/>
        <v>0</v>
      </c>
      <c r="I95" s="14">
        <f t="shared" si="15"/>
        <v>0</v>
      </c>
      <c r="J95" s="15">
        <f t="shared" si="16"/>
        <v>0</v>
      </c>
      <c r="K95" s="14"/>
      <c r="L95" s="14"/>
      <c r="M95" s="14"/>
      <c r="N95" s="14">
        <f t="shared" si="12"/>
        <v>0</v>
      </c>
      <c r="O95" s="14"/>
      <c r="P95" s="14"/>
      <c r="Q95" s="14"/>
      <c r="R95" s="14">
        <f t="shared" si="13"/>
        <v>0</v>
      </c>
      <c r="S95" s="14"/>
      <c r="T95" s="14"/>
      <c r="U95" s="14"/>
      <c r="V95" s="14">
        <f t="shared" si="14"/>
        <v>3.12</v>
      </c>
      <c r="W95" s="14"/>
      <c r="X95" s="14"/>
      <c r="Y95" s="14">
        <v>3.12</v>
      </c>
      <c r="Z95" s="10">
        <v>3</v>
      </c>
      <c r="AA95" s="10" t="s">
        <v>20</v>
      </c>
    </row>
    <row r="96" spans="1:27" x14ac:dyDescent="0.25">
      <c r="A96" s="10">
        <v>9</v>
      </c>
      <c r="B96" s="11" t="s">
        <v>211</v>
      </c>
      <c r="C96" s="16" t="s">
        <v>33</v>
      </c>
      <c r="D96" s="12"/>
      <c r="E96" s="13">
        <f t="shared" si="10"/>
        <v>1.9100000000000001</v>
      </c>
      <c r="F96" s="14">
        <f t="shared" si="11"/>
        <v>1.83</v>
      </c>
      <c r="G96" s="14">
        <f t="shared" si="15"/>
        <v>0</v>
      </c>
      <c r="H96" s="14">
        <f t="shared" si="15"/>
        <v>1.83</v>
      </c>
      <c r="I96" s="14">
        <f t="shared" si="15"/>
        <v>0</v>
      </c>
      <c r="J96" s="15">
        <f t="shared" si="16"/>
        <v>0</v>
      </c>
      <c r="K96" s="14"/>
      <c r="L96" s="14"/>
      <c r="M96" s="14"/>
      <c r="N96" s="14">
        <f t="shared" si="12"/>
        <v>0</v>
      </c>
      <c r="O96" s="14"/>
      <c r="P96" s="14"/>
      <c r="Q96" s="14"/>
      <c r="R96" s="14">
        <f t="shared" si="13"/>
        <v>1.83</v>
      </c>
      <c r="S96" s="14"/>
      <c r="T96" s="14">
        <v>1.83</v>
      </c>
      <c r="U96" s="14"/>
      <c r="V96" s="14">
        <f t="shared" si="14"/>
        <v>0.08</v>
      </c>
      <c r="W96" s="14"/>
      <c r="X96" s="14"/>
      <c r="Y96" s="14">
        <v>0.08</v>
      </c>
      <c r="Z96" s="10">
        <v>3</v>
      </c>
      <c r="AA96" s="10" t="s">
        <v>20</v>
      </c>
    </row>
    <row r="97" spans="1:27" ht="30" x14ac:dyDescent="0.25">
      <c r="A97" s="10">
        <v>10</v>
      </c>
      <c r="B97" s="11" t="s">
        <v>212</v>
      </c>
      <c r="C97" s="16" t="s">
        <v>33</v>
      </c>
      <c r="D97" s="12"/>
      <c r="E97" s="13">
        <f t="shared" si="10"/>
        <v>0.44</v>
      </c>
      <c r="F97" s="14">
        <f t="shared" si="11"/>
        <v>0</v>
      </c>
      <c r="G97" s="14">
        <f t="shared" si="15"/>
        <v>0</v>
      </c>
      <c r="H97" s="14">
        <f t="shared" si="15"/>
        <v>0</v>
      </c>
      <c r="I97" s="14">
        <f t="shared" si="15"/>
        <v>0</v>
      </c>
      <c r="J97" s="15">
        <f t="shared" si="16"/>
        <v>0</v>
      </c>
      <c r="K97" s="14"/>
      <c r="L97" s="14"/>
      <c r="M97" s="14"/>
      <c r="N97" s="14">
        <f t="shared" si="12"/>
        <v>0</v>
      </c>
      <c r="O97" s="14"/>
      <c r="P97" s="14"/>
      <c r="Q97" s="14"/>
      <c r="R97" s="14">
        <f t="shared" si="13"/>
        <v>0</v>
      </c>
      <c r="S97" s="14"/>
      <c r="T97" s="14"/>
      <c r="U97" s="14"/>
      <c r="V97" s="14">
        <f t="shared" si="14"/>
        <v>0.44</v>
      </c>
      <c r="W97" s="14"/>
      <c r="X97" s="14"/>
      <c r="Y97" s="14">
        <v>0.44</v>
      </c>
      <c r="Z97" s="10">
        <v>3</v>
      </c>
      <c r="AA97" s="10" t="s">
        <v>20</v>
      </c>
    </row>
    <row r="98" spans="1:27" x14ac:dyDescent="0.25">
      <c r="A98" s="10">
        <v>11</v>
      </c>
      <c r="B98" s="11" t="s">
        <v>213</v>
      </c>
      <c r="C98" s="16" t="s">
        <v>33</v>
      </c>
      <c r="D98" s="12"/>
      <c r="E98" s="13">
        <f t="shared" si="10"/>
        <v>0.96</v>
      </c>
      <c r="F98" s="14">
        <f t="shared" si="11"/>
        <v>0.95</v>
      </c>
      <c r="G98" s="14">
        <f t="shared" si="15"/>
        <v>0</v>
      </c>
      <c r="H98" s="14">
        <f t="shared" si="15"/>
        <v>0.95</v>
      </c>
      <c r="I98" s="14">
        <f t="shared" si="15"/>
        <v>0</v>
      </c>
      <c r="J98" s="15">
        <f t="shared" si="16"/>
        <v>0</v>
      </c>
      <c r="K98" s="14"/>
      <c r="L98" s="14"/>
      <c r="M98" s="14"/>
      <c r="N98" s="14">
        <f t="shared" si="12"/>
        <v>0</v>
      </c>
      <c r="O98" s="14"/>
      <c r="P98" s="14"/>
      <c r="Q98" s="14"/>
      <c r="R98" s="14">
        <f t="shared" si="13"/>
        <v>0.95</v>
      </c>
      <c r="S98" s="14"/>
      <c r="T98" s="14">
        <v>0.95</v>
      </c>
      <c r="U98" s="14"/>
      <c r="V98" s="14">
        <f t="shared" si="14"/>
        <v>0.01</v>
      </c>
      <c r="W98" s="14"/>
      <c r="X98" s="14"/>
      <c r="Y98" s="14">
        <v>0.01</v>
      </c>
      <c r="Z98" s="10">
        <v>4</v>
      </c>
      <c r="AA98" s="10" t="s">
        <v>20</v>
      </c>
    </row>
    <row r="99" spans="1:27" x14ac:dyDescent="0.25">
      <c r="A99" s="10">
        <v>12</v>
      </c>
      <c r="B99" s="11" t="s">
        <v>214</v>
      </c>
      <c r="C99" s="16" t="s">
        <v>65</v>
      </c>
      <c r="D99" s="12"/>
      <c r="E99" s="13">
        <f t="shared" si="10"/>
        <v>1.98</v>
      </c>
      <c r="F99" s="14">
        <f t="shared" si="11"/>
        <v>0</v>
      </c>
      <c r="G99" s="14">
        <f t="shared" si="15"/>
        <v>0</v>
      </c>
      <c r="H99" s="14">
        <f t="shared" si="15"/>
        <v>0</v>
      </c>
      <c r="I99" s="14">
        <f t="shared" si="15"/>
        <v>0</v>
      </c>
      <c r="J99" s="15">
        <f t="shared" si="16"/>
        <v>0</v>
      </c>
      <c r="K99" s="14"/>
      <c r="L99" s="14"/>
      <c r="M99" s="14"/>
      <c r="N99" s="14">
        <f t="shared" si="12"/>
        <v>0</v>
      </c>
      <c r="O99" s="14"/>
      <c r="P99" s="14"/>
      <c r="Q99" s="14"/>
      <c r="R99" s="14">
        <f t="shared" si="13"/>
        <v>0</v>
      </c>
      <c r="S99" s="14"/>
      <c r="T99" s="14"/>
      <c r="U99" s="14"/>
      <c r="V99" s="14">
        <f t="shared" si="14"/>
        <v>1.98</v>
      </c>
      <c r="W99" s="14"/>
      <c r="X99" s="14"/>
      <c r="Y99" s="14">
        <v>1.98</v>
      </c>
      <c r="Z99" s="10">
        <v>4</v>
      </c>
      <c r="AA99" s="10" t="s">
        <v>20</v>
      </c>
    </row>
    <row r="100" spans="1:27" x14ac:dyDescent="0.25">
      <c r="A100" s="10">
        <v>13</v>
      </c>
      <c r="B100" s="11" t="s">
        <v>215</v>
      </c>
      <c r="C100" s="16" t="s">
        <v>73</v>
      </c>
      <c r="D100" s="12"/>
      <c r="E100" s="13">
        <f t="shared" si="10"/>
        <v>0.41000000000000003</v>
      </c>
      <c r="F100" s="14">
        <f t="shared" si="11"/>
        <v>0.32</v>
      </c>
      <c r="G100" s="14">
        <f t="shared" si="15"/>
        <v>0</v>
      </c>
      <c r="H100" s="14">
        <f t="shared" si="15"/>
        <v>0.02</v>
      </c>
      <c r="I100" s="14">
        <f t="shared" si="15"/>
        <v>0.3</v>
      </c>
      <c r="J100" s="15">
        <f t="shared" si="16"/>
        <v>0</v>
      </c>
      <c r="K100" s="14"/>
      <c r="L100" s="14"/>
      <c r="M100" s="14"/>
      <c r="N100" s="14">
        <f t="shared" si="12"/>
        <v>0</v>
      </c>
      <c r="O100" s="14"/>
      <c r="P100" s="14"/>
      <c r="Q100" s="14"/>
      <c r="R100" s="14">
        <f t="shared" si="13"/>
        <v>0.32</v>
      </c>
      <c r="S100" s="14"/>
      <c r="T100" s="14">
        <v>0.02</v>
      </c>
      <c r="U100" s="14">
        <v>0.3</v>
      </c>
      <c r="V100" s="14">
        <f t="shared" si="14"/>
        <v>0.09</v>
      </c>
      <c r="W100" s="14"/>
      <c r="X100" s="14"/>
      <c r="Y100" s="14">
        <v>0.09</v>
      </c>
      <c r="Z100" s="10">
        <v>4</v>
      </c>
      <c r="AA100" s="10" t="s">
        <v>20</v>
      </c>
    </row>
    <row r="101" spans="1:27" x14ac:dyDescent="0.25">
      <c r="A101" s="10">
        <v>14</v>
      </c>
      <c r="B101" s="11" t="s">
        <v>216</v>
      </c>
      <c r="C101" s="16" t="s">
        <v>18</v>
      </c>
      <c r="D101" s="17"/>
      <c r="E101" s="18">
        <f t="shared" si="10"/>
        <v>1.1800000000000002</v>
      </c>
      <c r="F101" s="14">
        <f t="shared" si="11"/>
        <v>0</v>
      </c>
      <c r="G101" s="14">
        <f t="shared" si="15"/>
        <v>0</v>
      </c>
      <c r="H101" s="14">
        <f t="shared" si="15"/>
        <v>0</v>
      </c>
      <c r="I101" s="14">
        <f t="shared" si="15"/>
        <v>0</v>
      </c>
      <c r="J101" s="15">
        <f t="shared" si="16"/>
        <v>0</v>
      </c>
      <c r="K101" s="14"/>
      <c r="L101" s="14"/>
      <c r="M101" s="14"/>
      <c r="N101" s="14">
        <f t="shared" si="12"/>
        <v>0</v>
      </c>
      <c r="O101" s="14"/>
      <c r="P101" s="14"/>
      <c r="Q101" s="14"/>
      <c r="R101" s="14">
        <f t="shared" si="13"/>
        <v>0</v>
      </c>
      <c r="S101" s="14"/>
      <c r="T101" s="14"/>
      <c r="U101" s="14"/>
      <c r="V101" s="14">
        <f t="shared" si="14"/>
        <v>1.1800000000000002</v>
      </c>
      <c r="W101" s="14"/>
      <c r="X101" s="14">
        <v>0.5</v>
      </c>
      <c r="Y101" s="14">
        <v>0.68</v>
      </c>
      <c r="Z101" s="10">
        <v>4</v>
      </c>
      <c r="AA101" s="10" t="s">
        <v>20</v>
      </c>
    </row>
    <row r="102" spans="1:27" x14ac:dyDescent="0.25">
      <c r="A102" s="10">
        <v>15</v>
      </c>
      <c r="B102" s="11" t="s">
        <v>217</v>
      </c>
      <c r="C102" s="16" t="s">
        <v>95</v>
      </c>
      <c r="D102" s="12"/>
      <c r="E102" s="13">
        <f t="shared" si="10"/>
        <v>19.03</v>
      </c>
      <c r="F102" s="14">
        <f t="shared" si="11"/>
        <v>19.02</v>
      </c>
      <c r="G102" s="14">
        <f t="shared" si="15"/>
        <v>0</v>
      </c>
      <c r="H102" s="14">
        <f t="shared" si="15"/>
        <v>18.690000000000001</v>
      </c>
      <c r="I102" s="14">
        <f t="shared" si="15"/>
        <v>0.33</v>
      </c>
      <c r="J102" s="15">
        <f t="shared" si="16"/>
        <v>0</v>
      </c>
      <c r="K102" s="14"/>
      <c r="L102" s="14"/>
      <c r="M102" s="14"/>
      <c r="N102" s="14">
        <f t="shared" si="12"/>
        <v>0</v>
      </c>
      <c r="O102" s="14"/>
      <c r="P102" s="14"/>
      <c r="Q102" s="14"/>
      <c r="R102" s="14">
        <f t="shared" si="13"/>
        <v>19.02</v>
      </c>
      <c r="S102" s="14"/>
      <c r="T102" s="14">
        <v>18.690000000000001</v>
      </c>
      <c r="U102" s="14">
        <v>0.33</v>
      </c>
      <c r="V102" s="14">
        <f t="shared" si="14"/>
        <v>0.01</v>
      </c>
      <c r="W102" s="14"/>
      <c r="X102" s="14"/>
      <c r="Y102" s="14">
        <v>0.01</v>
      </c>
      <c r="Z102" s="10">
        <v>4</v>
      </c>
      <c r="AA102" s="10" t="s">
        <v>20</v>
      </c>
    </row>
    <row r="103" spans="1:27" x14ac:dyDescent="0.25">
      <c r="A103" s="10">
        <v>16</v>
      </c>
      <c r="B103" s="11" t="s">
        <v>218</v>
      </c>
      <c r="C103" s="16" t="s">
        <v>219</v>
      </c>
      <c r="D103" s="12"/>
      <c r="E103" s="13">
        <f t="shared" si="10"/>
        <v>121.74999999999999</v>
      </c>
      <c r="F103" s="14">
        <f t="shared" si="11"/>
        <v>85.059999999999988</v>
      </c>
      <c r="G103" s="14">
        <f t="shared" si="15"/>
        <v>0</v>
      </c>
      <c r="H103" s="14">
        <f t="shared" si="15"/>
        <v>84.6</v>
      </c>
      <c r="I103" s="14">
        <f t="shared" si="15"/>
        <v>0.46</v>
      </c>
      <c r="J103" s="15">
        <f t="shared" si="16"/>
        <v>0</v>
      </c>
      <c r="K103" s="14"/>
      <c r="L103" s="14"/>
      <c r="M103" s="14"/>
      <c r="N103" s="14">
        <f t="shared" si="12"/>
        <v>0</v>
      </c>
      <c r="O103" s="14"/>
      <c r="P103" s="14"/>
      <c r="Q103" s="14"/>
      <c r="R103" s="14">
        <f t="shared" si="13"/>
        <v>85.059999999999988</v>
      </c>
      <c r="S103" s="14"/>
      <c r="T103" s="14">
        <v>84.6</v>
      </c>
      <c r="U103" s="14">
        <v>0.46</v>
      </c>
      <c r="V103" s="14">
        <f t="shared" si="14"/>
        <v>36.69</v>
      </c>
      <c r="W103" s="14"/>
      <c r="X103" s="14">
        <v>10.94</v>
      </c>
      <c r="Y103" s="14">
        <v>25.75</v>
      </c>
      <c r="Z103" s="10">
        <v>4</v>
      </c>
      <c r="AA103" s="10" t="s">
        <v>54</v>
      </c>
    </row>
    <row r="104" spans="1:27" x14ac:dyDescent="0.25">
      <c r="A104" s="10">
        <v>17</v>
      </c>
      <c r="B104" s="11" t="s">
        <v>220</v>
      </c>
      <c r="C104" s="16" t="s">
        <v>65</v>
      </c>
      <c r="D104" s="12"/>
      <c r="E104" s="13">
        <f t="shared" si="10"/>
        <v>29.869999999999997</v>
      </c>
      <c r="F104" s="14">
        <f t="shared" si="11"/>
        <v>29.24</v>
      </c>
      <c r="G104" s="14">
        <f t="shared" si="15"/>
        <v>0</v>
      </c>
      <c r="H104" s="14">
        <f t="shared" si="15"/>
        <v>29.24</v>
      </c>
      <c r="I104" s="14">
        <f t="shared" si="15"/>
        <v>0</v>
      </c>
      <c r="J104" s="15">
        <f t="shared" si="16"/>
        <v>0</v>
      </c>
      <c r="K104" s="14"/>
      <c r="L104" s="14"/>
      <c r="M104" s="14"/>
      <c r="N104" s="14">
        <f t="shared" si="12"/>
        <v>0</v>
      </c>
      <c r="O104" s="14"/>
      <c r="P104" s="14"/>
      <c r="Q104" s="14"/>
      <c r="R104" s="14">
        <f t="shared" si="13"/>
        <v>29.24</v>
      </c>
      <c r="S104" s="14"/>
      <c r="T104" s="14">
        <v>29.24</v>
      </c>
      <c r="U104" s="14"/>
      <c r="V104" s="14">
        <f t="shared" si="14"/>
        <v>0.63</v>
      </c>
      <c r="W104" s="14"/>
      <c r="X104" s="14"/>
      <c r="Y104" s="14">
        <v>0.63</v>
      </c>
      <c r="Z104" s="10">
        <v>4</v>
      </c>
      <c r="AA104" s="10" t="s">
        <v>54</v>
      </c>
    </row>
    <row r="105" spans="1:27" x14ac:dyDescent="0.25">
      <c r="A105" s="10">
        <v>18</v>
      </c>
      <c r="B105" s="11" t="s">
        <v>221</v>
      </c>
      <c r="C105" s="16" t="s">
        <v>95</v>
      </c>
      <c r="D105" s="12"/>
      <c r="E105" s="13">
        <f t="shared" si="10"/>
        <v>7.45</v>
      </c>
      <c r="F105" s="14">
        <f t="shared" si="11"/>
        <v>1.62</v>
      </c>
      <c r="G105" s="14">
        <f t="shared" si="15"/>
        <v>0</v>
      </c>
      <c r="H105" s="14">
        <f t="shared" si="15"/>
        <v>1.62</v>
      </c>
      <c r="I105" s="14">
        <f t="shared" si="15"/>
        <v>0</v>
      </c>
      <c r="J105" s="15">
        <f t="shared" si="16"/>
        <v>0</v>
      </c>
      <c r="K105" s="14"/>
      <c r="L105" s="14"/>
      <c r="M105" s="14"/>
      <c r="N105" s="14">
        <f t="shared" si="12"/>
        <v>0</v>
      </c>
      <c r="O105" s="14"/>
      <c r="P105" s="14"/>
      <c r="Q105" s="14"/>
      <c r="R105" s="14">
        <f t="shared" si="13"/>
        <v>1.62</v>
      </c>
      <c r="S105" s="14"/>
      <c r="T105" s="14">
        <v>1.62</v>
      </c>
      <c r="U105" s="14"/>
      <c r="V105" s="14">
        <f t="shared" si="14"/>
        <v>5.83</v>
      </c>
      <c r="W105" s="14"/>
      <c r="X105" s="14">
        <v>0.78</v>
      </c>
      <c r="Y105" s="14">
        <v>5.05</v>
      </c>
      <c r="Z105" s="10">
        <v>4</v>
      </c>
      <c r="AA105" s="10" t="s">
        <v>54</v>
      </c>
    </row>
    <row r="106" spans="1:27" x14ac:dyDescent="0.25">
      <c r="A106" s="10">
        <v>19</v>
      </c>
      <c r="B106" s="11" t="s">
        <v>222</v>
      </c>
      <c r="C106" s="16" t="s">
        <v>223</v>
      </c>
      <c r="D106" s="12"/>
      <c r="E106" s="13">
        <f t="shared" si="10"/>
        <v>7.1899999999999995</v>
      </c>
      <c r="F106" s="14">
        <f t="shared" si="11"/>
        <v>6.31</v>
      </c>
      <c r="G106" s="14">
        <f t="shared" si="15"/>
        <v>0</v>
      </c>
      <c r="H106" s="14">
        <f t="shared" si="15"/>
        <v>6.31</v>
      </c>
      <c r="I106" s="14">
        <f t="shared" si="15"/>
        <v>0</v>
      </c>
      <c r="J106" s="15">
        <f t="shared" si="16"/>
        <v>0</v>
      </c>
      <c r="K106" s="14"/>
      <c r="L106" s="14"/>
      <c r="M106" s="14"/>
      <c r="N106" s="14">
        <f t="shared" si="12"/>
        <v>0</v>
      </c>
      <c r="O106" s="14"/>
      <c r="P106" s="14"/>
      <c r="Q106" s="14"/>
      <c r="R106" s="14">
        <f t="shared" si="13"/>
        <v>6.31</v>
      </c>
      <c r="S106" s="14"/>
      <c r="T106" s="14">
        <v>6.31</v>
      </c>
      <c r="U106" s="14"/>
      <c r="V106" s="14">
        <f t="shared" si="14"/>
        <v>0.88</v>
      </c>
      <c r="W106" s="14"/>
      <c r="X106" s="14">
        <v>0.05</v>
      </c>
      <c r="Y106" s="14">
        <v>0.83</v>
      </c>
      <c r="Z106" s="10">
        <v>4</v>
      </c>
      <c r="AA106" s="10" t="s">
        <v>54</v>
      </c>
    </row>
    <row r="107" spans="1:27" ht="21" customHeight="1" x14ac:dyDescent="0.25">
      <c r="S107" s="21" t="s">
        <v>880</v>
      </c>
    </row>
    <row r="108" spans="1:27" ht="20.25" customHeight="1" x14ac:dyDescent="0.25">
      <c r="S108" s="1" t="s">
        <v>115</v>
      </c>
    </row>
    <row r="113" spans="3:5" x14ac:dyDescent="0.25">
      <c r="C113" s="9"/>
      <c r="D113" s="22"/>
      <c r="E113" s="22"/>
    </row>
  </sheetData>
  <autoFilter ref="B2:AA108" xr:uid="{00000000-0009-0000-0000-000000000000}">
    <filterColumn colId="4" showButton="0"/>
    <filterColumn colId="5" showButton="0"/>
    <filterColumn colId="6" showButton="0"/>
    <filterColumn colId="7" showButton="0"/>
    <filterColumn colId="8" hiddenButton="1" showButton="0"/>
    <filterColumn colId="9" hiddenButton="1" showButton="0"/>
    <filterColumn colId="10" hiddenButton="1" showButton="0"/>
    <filterColumn colId="11" hiddenButton="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autoFilter>
  <mergeCells count="14">
    <mergeCell ref="F3:I3"/>
    <mergeCell ref="J3:M3"/>
    <mergeCell ref="N3:Q3"/>
    <mergeCell ref="R3:U3"/>
    <mergeCell ref="A1:AA1"/>
    <mergeCell ref="A2:A4"/>
    <mergeCell ref="B2:B4"/>
    <mergeCell ref="C2:C4"/>
    <mergeCell ref="D2:D4"/>
    <mergeCell ref="E2:E4"/>
    <mergeCell ref="F2:U2"/>
    <mergeCell ref="V2:Y3"/>
    <mergeCell ref="Z2:Z3"/>
    <mergeCell ref="AA2:AA3"/>
  </mergeCells>
  <pageMargins left="0.35433070866141736" right="0.19685039370078741" top="0.35433070866141736" bottom="0.39370078740157483" header="0.31496062992125984" footer="0.19685039370078741"/>
  <pageSetup paperSize="9" scale="48" orientation="landscape" verticalDpi="300"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18"/>
  <sheetViews>
    <sheetView showZeros="0" zoomScale="85" zoomScaleNormal="85" workbookViewId="0">
      <selection activeCell="B48" sqref="B48"/>
    </sheetView>
  </sheetViews>
  <sheetFormatPr defaultColWidth="9.28515625" defaultRowHeight="15" x14ac:dyDescent="0.25"/>
  <cols>
    <col min="1" max="1" width="8" style="45" customWidth="1"/>
    <col min="2" max="2" width="36.5703125" style="56" customWidth="1"/>
    <col min="3" max="3" width="26.5703125" style="45" customWidth="1"/>
    <col min="4" max="4" width="40.42578125" style="56" customWidth="1"/>
    <col min="5" max="5" width="10" style="51" customWidth="1"/>
    <col min="6" max="24" width="10" style="45" customWidth="1"/>
    <col min="25" max="26" width="9.42578125" style="45" customWidth="1"/>
    <col min="27" max="27" width="40" style="45" customWidth="1"/>
    <col min="28" max="32" width="14.7109375" style="45" customWidth="1"/>
    <col min="33" max="16384" width="9.28515625" style="45"/>
  </cols>
  <sheetData>
    <row r="1" spans="1:31" s="44" customFormat="1" ht="57.75" customHeight="1" x14ac:dyDescent="0.25">
      <c r="A1" s="172" t="s">
        <v>878</v>
      </c>
      <c r="B1" s="173"/>
      <c r="C1" s="173"/>
      <c r="D1" s="174"/>
      <c r="E1" s="174"/>
      <c r="F1" s="173"/>
      <c r="G1" s="173"/>
      <c r="H1" s="173"/>
      <c r="I1" s="173"/>
      <c r="J1" s="173"/>
      <c r="K1" s="173"/>
      <c r="L1" s="173"/>
      <c r="M1" s="173"/>
      <c r="N1" s="173"/>
      <c r="O1" s="173"/>
      <c r="P1" s="173"/>
      <c r="Q1" s="173"/>
      <c r="R1" s="173"/>
      <c r="S1" s="173"/>
      <c r="T1" s="173"/>
      <c r="U1" s="173"/>
      <c r="V1" s="173"/>
      <c r="W1" s="173"/>
      <c r="X1" s="173"/>
      <c r="Y1" s="173"/>
      <c r="Z1" s="173"/>
    </row>
    <row r="2" spans="1:31" s="44" customFormat="1" ht="18.75" customHeight="1" x14ac:dyDescent="0.25">
      <c r="A2" s="175" t="s">
        <v>0</v>
      </c>
      <c r="B2" s="178" t="s">
        <v>1</v>
      </c>
      <c r="C2" s="175" t="s">
        <v>2</v>
      </c>
      <c r="D2" s="178" t="s">
        <v>3</v>
      </c>
      <c r="E2" s="181" t="s">
        <v>4</v>
      </c>
      <c r="F2" s="183" t="s">
        <v>5</v>
      </c>
      <c r="G2" s="184"/>
      <c r="H2" s="184"/>
      <c r="I2" s="184"/>
      <c r="J2" s="184"/>
      <c r="K2" s="184"/>
      <c r="L2" s="184"/>
      <c r="M2" s="184"/>
      <c r="N2" s="184"/>
      <c r="O2" s="184"/>
      <c r="P2" s="184"/>
      <c r="Q2" s="184"/>
      <c r="R2" s="184"/>
      <c r="S2" s="184"/>
      <c r="T2" s="184"/>
      <c r="U2" s="184"/>
      <c r="V2" s="185" t="s">
        <v>6</v>
      </c>
      <c r="W2" s="186"/>
      <c r="X2" s="186"/>
      <c r="Y2" s="187"/>
      <c r="Z2" s="191" t="s">
        <v>8</v>
      </c>
    </row>
    <row r="3" spans="1:31" s="44" customFormat="1" ht="32.25" customHeight="1" x14ac:dyDescent="0.25">
      <c r="A3" s="176"/>
      <c r="B3" s="179"/>
      <c r="C3" s="176"/>
      <c r="D3" s="179"/>
      <c r="E3" s="182"/>
      <c r="F3" s="171" t="s">
        <v>9</v>
      </c>
      <c r="G3" s="171"/>
      <c r="H3" s="171"/>
      <c r="I3" s="171"/>
      <c r="J3" s="171" t="s">
        <v>10</v>
      </c>
      <c r="K3" s="171"/>
      <c r="L3" s="171"/>
      <c r="M3" s="171"/>
      <c r="N3" s="171" t="s">
        <v>11</v>
      </c>
      <c r="O3" s="171"/>
      <c r="P3" s="171"/>
      <c r="Q3" s="171"/>
      <c r="R3" s="171" t="s">
        <v>12</v>
      </c>
      <c r="S3" s="171"/>
      <c r="T3" s="171"/>
      <c r="U3" s="171"/>
      <c r="V3" s="188"/>
      <c r="W3" s="189"/>
      <c r="X3" s="189"/>
      <c r="Y3" s="190"/>
      <c r="Z3" s="191"/>
    </row>
    <row r="4" spans="1:31" s="44" customFormat="1" ht="52.5" customHeight="1" x14ac:dyDescent="0.25">
      <c r="A4" s="177"/>
      <c r="B4" s="180"/>
      <c r="C4" s="177"/>
      <c r="D4" s="180"/>
      <c r="E4" s="171"/>
      <c r="F4" s="46" t="s">
        <v>13</v>
      </c>
      <c r="G4" s="46" t="s">
        <v>14</v>
      </c>
      <c r="H4" s="46" t="s">
        <v>15</v>
      </c>
      <c r="I4" s="46" t="s">
        <v>16</v>
      </c>
      <c r="J4" s="46" t="s">
        <v>13</v>
      </c>
      <c r="K4" s="46" t="s">
        <v>14</v>
      </c>
      <c r="L4" s="46" t="s">
        <v>15</v>
      </c>
      <c r="M4" s="46" t="s">
        <v>16</v>
      </c>
      <c r="N4" s="46" t="s">
        <v>13</v>
      </c>
      <c r="O4" s="46" t="s">
        <v>14</v>
      </c>
      <c r="P4" s="46" t="s">
        <v>15</v>
      </c>
      <c r="Q4" s="46" t="s">
        <v>16</v>
      </c>
      <c r="R4" s="46" t="s">
        <v>13</v>
      </c>
      <c r="S4" s="46" t="s">
        <v>14</v>
      </c>
      <c r="T4" s="46" t="s">
        <v>15</v>
      </c>
      <c r="U4" s="46" t="s">
        <v>16</v>
      </c>
      <c r="V4" s="46" t="s">
        <v>13</v>
      </c>
      <c r="W4" s="46" t="s">
        <v>14</v>
      </c>
      <c r="X4" s="46" t="s">
        <v>15</v>
      </c>
      <c r="Y4" s="46" t="s">
        <v>16</v>
      </c>
      <c r="Z4" s="64"/>
    </row>
    <row r="5" spans="1:31" s="44" customFormat="1" ht="18.600000000000001" customHeight="1" x14ac:dyDescent="0.25">
      <c r="A5" s="61"/>
      <c r="B5" s="148" t="s">
        <v>602</v>
      </c>
      <c r="C5" s="61"/>
      <c r="D5" s="63"/>
      <c r="E5" s="66">
        <f>SUM(E6:E111)</f>
        <v>4189.880000000001</v>
      </c>
      <c r="F5" s="66">
        <f t="shared" ref="F5:Y5" si="0">SUM(F6:F111)</f>
        <v>2910.5699999999993</v>
      </c>
      <c r="G5" s="66">
        <f t="shared" si="0"/>
        <v>19.700000000000003</v>
      </c>
      <c r="H5" s="66">
        <f>SUM(H6:H111)</f>
        <v>2183.5600000000004</v>
      </c>
      <c r="I5" s="66">
        <f t="shared" si="0"/>
        <v>707.30999999999972</v>
      </c>
      <c r="J5" s="66">
        <f t="shared" si="0"/>
        <v>0</v>
      </c>
      <c r="K5" s="66">
        <f t="shared" si="0"/>
        <v>0</v>
      </c>
      <c r="L5" s="66">
        <f t="shared" si="0"/>
        <v>0</v>
      </c>
      <c r="M5" s="66">
        <f t="shared" si="0"/>
        <v>0</v>
      </c>
      <c r="N5" s="66">
        <f t="shared" si="0"/>
        <v>736.78</v>
      </c>
      <c r="O5" s="66">
        <f t="shared" si="0"/>
        <v>16.560000000000002</v>
      </c>
      <c r="P5" s="66">
        <f t="shared" si="0"/>
        <v>579.53</v>
      </c>
      <c r="Q5" s="66">
        <f t="shared" si="0"/>
        <v>140.69</v>
      </c>
      <c r="R5" s="66">
        <f t="shared" si="0"/>
        <v>2173.7899999999995</v>
      </c>
      <c r="S5" s="66">
        <f t="shared" si="0"/>
        <v>3.14</v>
      </c>
      <c r="T5" s="66">
        <f t="shared" si="0"/>
        <v>1604.0300000000004</v>
      </c>
      <c r="U5" s="66">
        <f t="shared" si="0"/>
        <v>566.61999999999989</v>
      </c>
      <c r="V5" s="66">
        <f t="shared" si="0"/>
        <v>1279.3100000000002</v>
      </c>
      <c r="W5" s="66">
        <f t="shared" si="0"/>
        <v>0</v>
      </c>
      <c r="X5" s="66">
        <f t="shared" si="0"/>
        <v>156.63999999999996</v>
      </c>
      <c r="Y5" s="66">
        <f t="shared" si="0"/>
        <v>1122.670000000001</v>
      </c>
      <c r="Z5" s="64"/>
      <c r="AB5" s="83"/>
      <c r="AC5" s="83"/>
      <c r="AD5" s="83"/>
      <c r="AE5" s="83"/>
    </row>
    <row r="6" spans="1:31" ht="30" x14ac:dyDescent="0.25">
      <c r="A6" s="38">
        <v>1</v>
      </c>
      <c r="B6" s="39" t="s">
        <v>580</v>
      </c>
      <c r="C6" s="40" t="s">
        <v>514</v>
      </c>
      <c r="D6" s="40" t="s">
        <v>19</v>
      </c>
      <c r="E6" s="75">
        <f t="shared" ref="E6:E14" si="1">F6+V6</f>
        <v>133.67000000000002</v>
      </c>
      <c r="F6" s="76">
        <f t="shared" ref="F6:F37" si="2">SUM(G6:I6)</f>
        <v>85.800000000000011</v>
      </c>
      <c r="G6" s="76">
        <f t="shared" ref="G6:G16" si="3">O6+S6</f>
        <v>0</v>
      </c>
      <c r="H6" s="76">
        <f>P6+T6</f>
        <v>43.82</v>
      </c>
      <c r="I6" s="76">
        <f t="shared" ref="I6:I16" si="4">Q6+U6</f>
        <v>41.980000000000004</v>
      </c>
      <c r="J6" s="76">
        <f t="shared" ref="J6:J14" si="5">SUM(K6:M6)</f>
        <v>0</v>
      </c>
      <c r="K6" s="76"/>
      <c r="L6" s="76"/>
      <c r="M6" s="76"/>
      <c r="N6" s="76">
        <f t="shared" ref="N6:N14" si="6">SUM(O6:Q6)</f>
        <v>32.799999999999997</v>
      </c>
      <c r="O6" s="76"/>
      <c r="P6" s="76">
        <v>25.32</v>
      </c>
      <c r="Q6" s="76">
        <v>7.48</v>
      </c>
      <c r="R6" s="76">
        <f t="shared" ref="R6:R37" si="7">SUM(S6:U6)</f>
        <v>53</v>
      </c>
      <c r="S6" s="76"/>
      <c r="T6" s="76">
        <v>18.5</v>
      </c>
      <c r="U6" s="76">
        <v>34.5</v>
      </c>
      <c r="V6" s="76">
        <f t="shared" ref="V6:V37" si="8">SUM(W6:Y6)</f>
        <v>47.87</v>
      </c>
      <c r="W6" s="76"/>
      <c r="X6" s="76">
        <v>5</v>
      </c>
      <c r="Y6" s="76">
        <v>42.87</v>
      </c>
      <c r="Z6" s="38"/>
    </row>
    <row r="7" spans="1:31" ht="60.95" customHeight="1" x14ac:dyDescent="0.25">
      <c r="A7" s="38">
        <v>2</v>
      </c>
      <c r="B7" s="39" t="s">
        <v>581</v>
      </c>
      <c r="C7" s="40" t="s">
        <v>522</v>
      </c>
      <c r="D7" s="40" t="s">
        <v>37</v>
      </c>
      <c r="E7" s="75">
        <f t="shared" si="1"/>
        <v>148.24</v>
      </c>
      <c r="F7" s="76">
        <f t="shared" si="2"/>
        <v>119.11</v>
      </c>
      <c r="G7" s="76">
        <f t="shared" si="3"/>
        <v>0.97</v>
      </c>
      <c r="H7" s="76">
        <f t="shared" ref="H7:H16" si="9">P7+T7</f>
        <v>65.36</v>
      </c>
      <c r="I7" s="76">
        <f t="shared" si="4"/>
        <v>52.78</v>
      </c>
      <c r="J7" s="76">
        <f t="shared" si="5"/>
        <v>0</v>
      </c>
      <c r="K7" s="76"/>
      <c r="L7" s="76"/>
      <c r="M7" s="76"/>
      <c r="N7" s="76">
        <f t="shared" si="6"/>
        <v>111.59</v>
      </c>
      <c r="O7" s="76">
        <v>0.97</v>
      </c>
      <c r="P7" s="76">
        <v>58.72</v>
      </c>
      <c r="Q7" s="76">
        <v>51.9</v>
      </c>
      <c r="R7" s="76">
        <f t="shared" si="7"/>
        <v>7.52</v>
      </c>
      <c r="S7" s="76"/>
      <c r="T7" s="76">
        <v>6.64</v>
      </c>
      <c r="U7" s="76">
        <v>0.88</v>
      </c>
      <c r="V7" s="76">
        <f t="shared" si="8"/>
        <v>29.13</v>
      </c>
      <c r="W7" s="76"/>
      <c r="X7" s="76">
        <v>5.0599999999999996</v>
      </c>
      <c r="Y7" s="76">
        <v>24.07</v>
      </c>
      <c r="Z7" s="38"/>
      <c r="AA7" s="52"/>
    </row>
    <row r="8" spans="1:31" ht="75" x14ac:dyDescent="0.25">
      <c r="A8" s="38">
        <v>3</v>
      </c>
      <c r="B8" s="39" t="s">
        <v>582</v>
      </c>
      <c r="C8" s="40" t="s">
        <v>537</v>
      </c>
      <c r="D8" s="40" t="s">
        <v>70</v>
      </c>
      <c r="E8" s="75">
        <f t="shared" si="1"/>
        <v>38.5</v>
      </c>
      <c r="F8" s="76">
        <f t="shared" si="2"/>
        <v>33.03</v>
      </c>
      <c r="G8" s="76">
        <f t="shared" si="3"/>
        <v>12.71</v>
      </c>
      <c r="H8" s="76">
        <f t="shared" si="9"/>
        <v>16.93</v>
      </c>
      <c r="I8" s="76">
        <f t="shared" si="4"/>
        <v>3.39</v>
      </c>
      <c r="J8" s="76">
        <f t="shared" si="5"/>
        <v>0</v>
      </c>
      <c r="K8" s="76"/>
      <c r="L8" s="76"/>
      <c r="M8" s="76"/>
      <c r="N8" s="76">
        <f t="shared" si="6"/>
        <v>13.110000000000001</v>
      </c>
      <c r="O8" s="76">
        <v>12.71</v>
      </c>
      <c r="P8" s="76"/>
      <c r="Q8" s="76">
        <v>0.4</v>
      </c>
      <c r="R8" s="76">
        <f t="shared" si="7"/>
        <v>19.920000000000002</v>
      </c>
      <c r="S8" s="76"/>
      <c r="T8" s="76">
        <v>16.93</v>
      </c>
      <c r="U8" s="76">
        <v>2.99</v>
      </c>
      <c r="V8" s="76">
        <f t="shared" si="8"/>
        <v>5.4700000000000006</v>
      </c>
      <c r="W8" s="76"/>
      <c r="X8" s="76">
        <v>0.23</v>
      </c>
      <c r="Y8" s="76">
        <v>5.24</v>
      </c>
      <c r="Z8" s="38"/>
    </row>
    <row r="9" spans="1:31" ht="240" x14ac:dyDescent="0.25">
      <c r="A9" s="38">
        <v>4</v>
      </c>
      <c r="B9" s="39" t="s">
        <v>601</v>
      </c>
      <c r="C9" s="40" t="s">
        <v>538</v>
      </c>
      <c r="D9" s="40" t="s">
        <v>71</v>
      </c>
      <c r="E9" s="75">
        <f t="shared" si="1"/>
        <v>214.18</v>
      </c>
      <c r="F9" s="76">
        <f t="shared" si="2"/>
        <v>48.279999999999994</v>
      </c>
      <c r="G9" s="76">
        <f t="shared" si="3"/>
        <v>0.5</v>
      </c>
      <c r="H9" s="76">
        <f t="shared" si="9"/>
        <v>44.16</v>
      </c>
      <c r="I9" s="76">
        <f t="shared" si="4"/>
        <v>3.62</v>
      </c>
      <c r="J9" s="76">
        <f t="shared" si="5"/>
        <v>0</v>
      </c>
      <c r="K9" s="76"/>
      <c r="L9" s="76"/>
      <c r="M9" s="76"/>
      <c r="N9" s="76">
        <f t="shared" si="6"/>
        <v>27.64</v>
      </c>
      <c r="O9" s="76">
        <v>0.5</v>
      </c>
      <c r="P9" s="76">
        <v>24.27</v>
      </c>
      <c r="Q9" s="76">
        <v>2.87</v>
      </c>
      <c r="R9" s="76">
        <f t="shared" si="7"/>
        <v>20.64</v>
      </c>
      <c r="S9" s="76"/>
      <c r="T9" s="76">
        <v>19.89</v>
      </c>
      <c r="U9" s="76">
        <v>0.75</v>
      </c>
      <c r="V9" s="76">
        <f t="shared" si="8"/>
        <v>165.9</v>
      </c>
      <c r="W9" s="76"/>
      <c r="X9" s="76">
        <v>3.85</v>
      </c>
      <c r="Y9" s="76">
        <v>162.05000000000001</v>
      </c>
      <c r="Z9" s="38"/>
    </row>
    <row r="10" spans="1:31" ht="150" x14ac:dyDescent="0.25">
      <c r="A10" s="38">
        <v>5</v>
      </c>
      <c r="B10" s="39" t="s">
        <v>583</v>
      </c>
      <c r="C10" s="40" t="s">
        <v>579</v>
      </c>
      <c r="D10" s="40" t="s">
        <v>92</v>
      </c>
      <c r="E10" s="75">
        <f t="shared" si="1"/>
        <v>428.92</v>
      </c>
      <c r="F10" s="76">
        <f t="shared" si="2"/>
        <v>379.67</v>
      </c>
      <c r="G10" s="76">
        <f t="shared" si="3"/>
        <v>0</v>
      </c>
      <c r="H10" s="76">
        <f t="shared" si="9"/>
        <v>376.95</v>
      </c>
      <c r="I10" s="76">
        <f t="shared" si="4"/>
        <v>2.72</v>
      </c>
      <c r="J10" s="76">
        <f t="shared" si="5"/>
        <v>0</v>
      </c>
      <c r="K10" s="76"/>
      <c r="L10" s="76"/>
      <c r="M10" s="76"/>
      <c r="N10" s="76">
        <f t="shared" si="6"/>
        <v>0</v>
      </c>
      <c r="O10" s="76"/>
      <c r="P10" s="76"/>
      <c r="Q10" s="76"/>
      <c r="R10" s="76">
        <f t="shared" si="7"/>
        <v>379.67</v>
      </c>
      <c r="S10" s="76"/>
      <c r="T10" s="76">
        <v>376.95</v>
      </c>
      <c r="U10" s="76">
        <v>2.72</v>
      </c>
      <c r="V10" s="76">
        <f t="shared" si="8"/>
        <v>49.25</v>
      </c>
      <c r="W10" s="76"/>
      <c r="X10" s="76">
        <v>11.14</v>
      </c>
      <c r="Y10" s="76">
        <v>38.11</v>
      </c>
      <c r="Z10" s="38"/>
    </row>
    <row r="11" spans="1:31" ht="45" x14ac:dyDescent="0.25">
      <c r="A11" s="38">
        <v>6</v>
      </c>
      <c r="B11" s="39" t="s">
        <v>64</v>
      </c>
      <c r="C11" s="40" t="s">
        <v>534</v>
      </c>
      <c r="D11" s="40" t="s">
        <v>66</v>
      </c>
      <c r="E11" s="75">
        <f t="shared" si="1"/>
        <v>75.41</v>
      </c>
      <c r="F11" s="76">
        <f t="shared" si="2"/>
        <v>56.34</v>
      </c>
      <c r="G11" s="76">
        <f t="shared" si="3"/>
        <v>0</v>
      </c>
      <c r="H11" s="76">
        <f t="shared" si="9"/>
        <v>53.480000000000004</v>
      </c>
      <c r="I11" s="76">
        <f t="shared" si="4"/>
        <v>2.86</v>
      </c>
      <c r="J11" s="76">
        <f t="shared" si="5"/>
        <v>0</v>
      </c>
      <c r="K11" s="76"/>
      <c r="L11" s="76"/>
      <c r="M11" s="76"/>
      <c r="N11" s="76">
        <f t="shared" si="6"/>
        <v>42.81</v>
      </c>
      <c r="O11" s="76"/>
      <c r="P11" s="76">
        <v>39.950000000000003</v>
      </c>
      <c r="Q11" s="76">
        <v>2.86</v>
      </c>
      <c r="R11" s="76">
        <f t="shared" si="7"/>
        <v>13.53</v>
      </c>
      <c r="S11" s="76"/>
      <c r="T11" s="76">
        <v>13.53</v>
      </c>
      <c r="U11" s="76"/>
      <c r="V11" s="76">
        <f t="shared" si="8"/>
        <v>19.07</v>
      </c>
      <c r="W11" s="76"/>
      <c r="X11" s="76"/>
      <c r="Y11" s="76">
        <v>19.07</v>
      </c>
      <c r="Z11" s="38"/>
    </row>
    <row r="12" spans="1:31" ht="30" x14ac:dyDescent="0.25">
      <c r="A12" s="38">
        <v>7</v>
      </c>
      <c r="B12" s="39" t="s">
        <v>81</v>
      </c>
      <c r="C12" s="40" t="s">
        <v>542</v>
      </c>
      <c r="D12" s="40" t="s">
        <v>82</v>
      </c>
      <c r="E12" s="75">
        <f t="shared" si="1"/>
        <v>35.590000000000003</v>
      </c>
      <c r="F12" s="76">
        <f t="shared" si="2"/>
        <v>15.09</v>
      </c>
      <c r="G12" s="76">
        <f t="shared" si="3"/>
        <v>0</v>
      </c>
      <c r="H12" s="76">
        <f t="shared" si="9"/>
        <v>14.97</v>
      </c>
      <c r="I12" s="76">
        <f t="shared" si="4"/>
        <v>0.12</v>
      </c>
      <c r="J12" s="76">
        <f t="shared" si="5"/>
        <v>0</v>
      </c>
      <c r="K12" s="76"/>
      <c r="L12" s="76"/>
      <c r="M12" s="76"/>
      <c r="N12" s="76">
        <f t="shared" si="6"/>
        <v>15.09</v>
      </c>
      <c r="O12" s="76"/>
      <c r="P12" s="76">
        <v>14.97</v>
      </c>
      <c r="Q12" s="76">
        <v>0.12</v>
      </c>
      <c r="R12" s="76">
        <f t="shared" si="7"/>
        <v>0</v>
      </c>
      <c r="S12" s="76"/>
      <c r="T12" s="76"/>
      <c r="U12" s="76"/>
      <c r="V12" s="76">
        <f t="shared" si="8"/>
        <v>20.5</v>
      </c>
      <c r="W12" s="76"/>
      <c r="X12" s="76">
        <v>0.34</v>
      </c>
      <c r="Y12" s="76">
        <v>20.16</v>
      </c>
      <c r="Z12" s="38"/>
    </row>
    <row r="13" spans="1:31" ht="105" x14ac:dyDescent="0.25">
      <c r="A13" s="38">
        <v>8</v>
      </c>
      <c r="B13" s="39" t="s">
        <v>93</v>
      </c>
      <c r="C13" s="40" t="s">
        <v>551</v>
      </c>
      <c r="D13" s="40" t="s">
        <v>94</v>
      </c>
      <c r="E13" s="75">
        <f t="shared" si="1"/>
        <v>216.73999999999998</v>
      </c>
      <c r="F13" s="76">
        <f t="shared" si="2"/>
        <v>143.20999999999998</v>
      </c>
      <c r="G13" s="76">
        <f t="shared" si="3"/>
        <v>0</v>
      </c>
      <c r="H13" s="76">
        <f t="shared" si="9"/>
        <v>142.44999999999999</v>
      </c>
      <c r="I13" s="76">
        <f t="shared" si="4"/>
        <v>0.76</v>
      </c>
      <c r="J13" s="76">
        <f t="shared" si="5"/>
        <v>0</v>
      </c>
      <c r="K13" s="76"/>
      <c r="L13" s="76"/>
      <c r="M13" s="76"/>
      <c r="N13" s="76">
        <f t="shared" si="6"/>
        <v>0</v>
      </c>
      <c r="O13" s="76"/>
      <c r="P13" s="76"/>
      <c r="Q13" s="76"/>
      <c r="R13" s="76">
        <f t="shared" si="7"/>
        <v>143.20999999999998</v>
      </c>
      <c r="S13" s="76"/>
      <c r="T13" s="76">
        <v>142.44999999999999</v>
      </c>
      <c r="U13" s="76">
        <v>0.76</v>
      </c>
      <c r="V13" s="76">
        <f t="shared" si="8"/>
        <v>73.53</v>
      </c>
      <c r="W13" s="76"/>
      <c r="X13" s="76">
        <v>3.8</v>
      </c>
      <c r="Y13" s="76">
        <v>69.73</v>
      </c>
      <c r="Z13" s="38"/>
    </row>
    <row r="14" spans="1:31" ht="30" x14ac:dyDescent="0.25">
      <c r="A14" s="38">
        <v>9</v>
      </c>
      <c r="B14" s="39" t="s">
        <v>97</v>
      </c>
      <c r="C14" s="40" t="s">
        <v>552</v>
      </c>
      <c r="D14" s="40" t="s">
        <v>98</v>
      </c>
      <c r="E14" s="75">
        <f t="shared" si="1"/>
        <v>45.08</v>
      </c>
      <c r="F14" s="76">
        <f t="shared" si="2"/>
        <v>45.08</v>
      </c>
      <c r="G14" s="76">
        <f t="shared" si="3"/>
        <v>0</v>
      </c>
      <c r="H14" s="76">
        <f t="shared" si="9"/>
        <v>45.08</v>
      </c>
      <c r="I14" s="76">
        <f t="shared" si="4"/>
        <v>0</v>
      </c>
      <c r="J14" s="76">
        <f t="shared" si="5"/>
        <v>0</v>
      </c>
      <c r="K14" s="76"/>
      <c r="L14" s="76"/>
      <c r="M14" s="76"/>
      <c r="N14" s="76">
        <f t="shared" si="6"/>
        <v>0</v>
      </c>
      <c r="O14" s="76"/>
      <c r="P14" s="76"/>
      <c r="Q14" s="76"/>
      <c r="R14" s="76">
        <f t="shared" si="7"/>
        <v>45.08</v>
      </c>
      <c r="S14" s="76"/>
      <c r="T14" s="76">
        <v>45.08</v>
      </c>
      <c r="U14" s="76"/>
      <c r="V14" s="76">
        <f t="shared" si="8"/>
        <v>0</v>
      </c>
      <c r="W14" s="76"/>
      <c r="X14" s="76"/>
      <c r="Y14" s="76"/>
      <c r="Z14" s="38"/>
    </row>
    <row r="15" spans="1:31" ht="45" x14ac:dyDescent="0.25">
      <c r="A15" s="38">
        <v>10</v>
      </c>
      <c r="B15" s="82" t="s">
        <v>571</v>
      </c>
      <c r="C15" s="40" t="s">
        <v>572</v>
      </c>
      <c r="D15" s="40" t="s">
        <v>574</v>
      </c>
      <c r="E15" s="75">
        <v>25.19</v>
      </c>
      <c r="F15" s="76">
        <f t="shared" si="2"/>
        <v>1.67</v>
      </c>
      <c r="G15" s="76">
        <f t="shared" si="3"/>
        <v>0</v>
      </c>
      <c r="H15" s="76">
        <f t="shared" si="9"/>
        <v>1.67</v>
      </c>
      <c r="I15" s="76">
        <f t="shared" si="4"/>
        <v>0</v>
      </c>
      <c r="J15" s="76"/>
      <c r="K15" s="76"/>
      <c r="L15" s="76"/>
      <c r="M15" s="76"/>
      <c r="N15" s="76"/>
      <c r="O15" s="76"/>
      <c r="P15" s="76"/>
      <c r="Q15" s="76"/>
      <c r="R15" s="76">
        <f t="shared" si="7"/>
        <v>1.67</v>
      </c>
      <c r="S15" s="76"/>
      <c r="T15" s="76">
        <v>1.67</v>
      </c>
      <c r="U15" s="76"/>
      <c r="V15" s="76">
        <f t="shared" si="8"/>
        <v>23.520000000000003</v>
      </c>
      <c r="W15" s="76"/>
      <c r="X15" s="76">
        <v>0.01</v>
      </c>
      <c r="Y15" s="76">
        <v>23.51</v>
      </c>
      <c r="Z15" s="38"/>
    </row>
    <row r="16" spans="1:31" ht="45" x14ac:dyDescent="0.25">
      <c r="A16" s="38">
        <v>11</v>
      </c>
      <c r="B16" s="39" t="s">
        <v>113</v>
      </c>
      <c r="C16" s="40" t="s">
        <v>559</v>
      </c>
      <c r="D16" s="40" t="s">
        <v>114</v>
      </c>
      <c r="E16" s="75">
        <f>F16+V16</f>
        <v>31.9</v>
      </c>
      <c r="F16" s="76">
        <f t="shared" si="2"/>
        <v>31.81</v>
      </c>
      <c r="G16" s="76">
        <f t="shared" si="3"/>
        <v>0</v>
      </c>
      <c r="H16" s="76">
        <f t="shared" si="9"/>
        <v>28.22</v>
      </c>
      <c r="I16" s="76">
        <f t="shared" si="4"/>
        <v>3.59</v>
      </c>
      <c r="J16" s="76">
        <f t="shared" ref="J16:J58" si="10">SUM(K16:M16)</f>
        <v>0</v>
      </c>
      <c r="K16" s="76"/>
      <c r="L16" s="76"/>
      <c r="M16" s="76"/>
      <c r="N16" s="76">
        <f t="shared" ref="N16:N47" si="11">SUM(O16:Q16)</f>
        <v>0</v>
      </c>
      <c r="O16" s="76"/>
      <c r="P16" s="76"/>
      <c r="Q16" s="76"/>
      <c r="R16" s="76">
        <f t="shared" si="7"/>
        <v>31.81</v>
      </c>
      <c r="S16" s="76"/>
      <c r="T16" s="76">
        <v>28.22</v>
      </c>
      <c r="U16" s="76">
        <v>3.59</v>
      </c>
      <c r="V16" s="76">
        <f t="shared" si="8"/>
        <v>0.09</v>
      </c>
      <c r="W16" s="76"/>
      <c r="X16" s="76"/>
      <c r="Y16" s="76">
        <v>0.09</v>
      </c>
      <c r="Z16" s="38"/>
      <c r="AA16" s="80"/>
    </row>
    <row r="17" spans="1:27" ht="45" x14ac:dyDescent="0.25">
      <c r="A17" s="38">
        <v>12</v>
      </c>
      <c r="B17" s="47" t="s">
        <v>230</v>
      </c>
      <c r="C17" s="40" t="s">
        <v>473</v>
      </c>
      <c r="D17" s="40" t="s">
        <v>451</v>
      </c>
      <c r="E17" s="77">
        <v>10.66</v>
      </c>
      <c r="F17" s="76">
        <f t="shared" si="2"/>
        <v>10.66</v>
      </c>
      <c r="G17" s="76">
        <f t="shared" ref="G17:G30" si="12">K17+O17+S17</f>
        <v>0</v>
      </c>
      <c r="H17" s="76">
        <f t="shared" ref="H17:H30" si="13">L17+P17+T17</f>
        <v>10.66</v>
      </c>
      <c r="I17" s="76">
        <f t="shared" ref="I17:I30" si="14">M17+Q17+U17</f>
        <v>0</v>
      </c>
      <c r="J17" s="76">
        <f t="shared" si="10"/>
        <v>0</v>
      </c>
      <c r="K17" s="76"/>
      <c r="L17" s="76"/>
      <c r="M17" s="76"/>
      <c r="N17" s="76">
        <f t="shared" si="11"/>
        <v>0</v>
      </c>
      <c r="O17" s="76"/>
      <c r="P17" s="76"/>
      <c r="Q17" s="76"/>
      <c r="R17" s="76">
        <f t="shared" si="7"/>
        <v>10.66</v>
      </c>
      <c r="S17" s="76"/>
      <c r="T17" s="76">
        <v>10.66</v>
      </c>
      <c r="U17" s="76"/>
      <c r="V17" s="76">
        <f t="shared" si="8"/>
        <v>0</v>
      </c>
      <c r="W17" s="76"/>
      <c r="X17" s="76"/>
      <c r="Y17" s="76"/>
      <c r="Z17" s="38"/>
      <c r="AA17" s="81"/>
    </row>
    <row r="18" spans="1:27" ht="75" x14ac:dyDescent="0.25">
      <c r="A18" s="38">
        <v>13</v>
      </c>
      <c r="B18" s="39" t="s">
        <v>449</v>
      </c>
      <c r="C18" s="40" t="s">
        <v>473</v>
      </c>
      <c r="D18" s="40" t="s">
        <v>453</v>
      </c>
      <c r="E18" s="77">
        <v>3.25</v>
      </c>
      <c r="F18" s="76">
        <f t="shared" si="2"/>
        <v>2.27</v>
      </c>
      <c r="G18" s="76">
        <f t="shared" si="12"/>
        <v>0</v>
      </c>
      <c r="H18" s="76">
        <f t="shared" si="13"/>
        <v>2.27</v>
      </c>
      <c r="I18" s="76">
        <f t="shared" si="14"/>
        <v>0</v>
      </c>
      <c r="J18" s="76">
        <f t="shared" si="10"/>
        <v>0</v>
      </c>
      <c r="K18" s="76"/>
      <c r="L18" s="76"/>
      <c r="M18" s="76"/>
      <c r="N18" s="76">
        <f t="shared" si="11"/>
        <v>0</v>
      </c>
      <c r="O18" s="76"/>
      <c r="P18" s="76"/>
      <c r="Q18" s="76"/>
      <c r="R18" s="76">
        <f t="shared" si="7"/>
        <v>2.27</v>
      </c>
      <c r="S18" s="76"/>
      <c r="T18" s="76">
        <v>2.27</v>
      </c>
      <c r="U18" s="76"/>
      <c r="V18" s="76">
        <f t="shared" si="8"/>
        <v>0.98</v>
      </c>
      <c r="W18" s="76"/>
      <c r="X18" s="76">
        <v>0.91</v>
      </c>
      <c r="Y18" s="76">
        <v>7.0000000000000007E-2</v>
      </c>
      <c r="Z18" s="38"/>
      <c r="AA18" s="71"/>
    </row>
    <row r="19" spans="1:27" ht="30" x14ac:dyDescent="0.25">
      <c r="A19" s="38">
        <v>14</v>
      </c>
      <c r="B19" s="39" t="s">
        <v>233</v>
      </c>
      <c r="C19" s="49" t="s">
        <v>474</v>
      </c>
      <c r="D19" s="40" t="s">
        <v>451</v>
      </c>
      <c r="E19" s="78">
        <v>5.4</v>
      </c>
      <c r="F19" s="76">
        <f t="shared" si="2"/>
        <v>0.12</v>
      </c>
      <c r="G19" s="76">
        <f t="shared" si="12"/>
        <v>0</v>
      </c>
      <c r="H19" s="76">
        <f t="shared" si="13"/>
        <v>0.12</v>
      </c>
      <c r="I19" s="76">
        <f t="shared" si="14"/>
        <v>0</v>
      </c>
      <c r="J19" s="76">
        <f t="shared" si="10"/>
        <v>0</v>
      </c>
      <c r="K19" s="76"/>
      <c r="L19" s="76"/>
      <c r="M19" s="76"/>
      <c r="N19" s="76">
        <f t="shared" si="11"/>
        <v>0</v>
      </c>
      <c r="O19" s="76"/>
      <c r="P19" s="76"/>
      <c r="Q19" s="76"/>
      <c r="R19" s="76">
        <f t="shared" si="7"/>
        <v>0.12</v>
      </c>
      <c r="S19" s="76"/>
      <c r="T19" s="76">
        <v>0.12</v>
      </c>
      <c r="U19" s="76"/>
      <c r="V19" s="76">
        <f t="shared" si="8"/>
        <v>5.2799999999999994</v>
      </c>
      <c r="W19" s="76"/>
      <c r="X19" s="76">
        <v>1.38</v>
      </c>
      <c r="Y19" s="76">
        <v>3.9</v>
      </c>
      <c r="Z19" s="38"/>
      <c r="AA19" s="73"/>
    </row>
    <row r="20" spans="1:27" ht="90" x14ac:dyDescent="0.25">
      <c r="A20" s="38">
        <v>15</v>
      </c>
      <c r="B20" s="39" t="s">
        <v>447</v>
      </c>
      <c r="C20" s="40" t="s">
        <v>475</v>
      </c>
      <c r="D20" s="40" t="s">
        <v>452</v>
      </c>
      <c r="E20" s="78">
        <v>3.03</v>
      </c>
      <c r="F20" s="76">
        <f t="shared" si="2"/>
        <v>3</v>
      </c>
      <c r="G20" s="76">
        <f t="shared" si="12"/>
        <v>0</v>
      </c>
      <c r="H20" s="76">
        <f t="shared" si="13"/>
        <v>3</v>
      </c>
      <c r="I20" s="76">
        <f t="shared" si="14"/>
        <v>0</v>
      </c>
      <c r="J20" s="76">
        <f t="shared" si="10"/>
        <v>0</v>
      </c>
      <c r="K20" s="76"/>
      <c r="L20" s="76"/>
      <c r="M20" s="76"/>
      <c r="N20" s="76">
        <f t="shared" si="11"/>
        <v>0</v>
      </c>
      <c r="O20" s="76"/>
      <c r="P20" s="76"/>
      <c r="Q20" s="76"/>
      <c r="R20" s="76">
        <f t="shared" si="7"/>
        <v>3</v>
      </c>
      <c r="S20" s="76"/>
      <c r="T20" s="76">
        <v>3</v>
      </c>
      <c r="U20" s="76"/>
      <c r="V20" s="76">
        <f t="shared" si="8"/>
        <v>0.03</v>
      </c>
      <c r="W20" s="76"/>
      <c r="X20" s="76"/>
      <c r="Y20" s="76">
        <v>0.03</v>
      </c>
      <c r="Z20" s="38"/>
      <c r="AA20" s="71"/>
    </row>
    <row r="21" spans="1:27" ht="60" x14ac:dyDescent="0.25">
      <c r="A21" s="38">
        <v>16</v>
      </c>
      <c r="B21" s="39" t="s">
        <v>448</v>
      </c>
      <c r="C21" s="40" t="s">
        <v>476</v>
      </c>
      <c r="D21" s="40" t="s">
        <v>456</v>
      </c>
      <c r="E21" s="78">
        <v>16.75</v>
      </c>
      <c r="F21" s="76">
        <f t="shared" si="2"/>
        <v>1.63</v>
      </c>
      <c r="G21" s="76">
        <f t="shared" si="12"/>
        <v>0</v>
      </c>
      <c r="H21" s="76">
        <f t="shared" si="13"/>
        <v>1.63</v>
      </c>
      <c r="I21" s="76">
        <f t="shared" si="14"/>
        <v>0</v>
      </c>
      <c r="J21" s="76">
        <f t="shared" si="10"/>
        <v>0</v>
      </c>
      <c r="K21" s="76"/>
      <c r="L21" s="76"/>
      <c r="M21" s="76"/>
      <c r="N21" s="76">
        <f t="shared" si="11"/>
        <v>0</v>
      </c>
      <c r="O21" s="76"/>
      <c r="P21" s="76"/>
      <c r="Q21" s="76"/>
      <c r="R21" s="76">
        <f t="shared" si="7"/>
        <v>1.63</v>
      </c>
      <c r="S21" s="76"/>
      <c r="T21" s="76">
        <v>1.63</v>
      </c>
      <c r="U21" s="76"/>
      <c r="V21" s="76">
        <f t="shared" si="8"/>
        <v>15.12</v>
      </c>
      <c r="W21" s="76"/>
      <c r="X21" s="76">
        <v>1.03</v>
      </c>
      <c r="Y21" s="76">
        <v>14.09</v>
      </c>
      <c r="Z21" s="38"/>
      <c r="AA21" s="71"/>
    </row>
    <row r="22" spans="1:27" ht="90" x14ac:dyDescent="0.25">
      <c r="A22" s="38">
        <v>17</v>
      </c>
      <c r="B22" s="39" t="s">
        <v>416</v>
      </c>
      <c r="C22" s="40" t="s">
        <v>477</v>
      </c>
      <c r="D22" s="40" t="s">
        <v>454</v>
      </c>
      <c r="E22" s="78">
        <v>4.57</v>
      </c>
      <c r="F22" s="76">
        <f t="shared" si="2"/>
        <v>4.21</v>
      </c>
      <c r="G22" s="76">
        <f t="shared" si="12"/>
        <v>0</v>
      </c>
      <c r="H22" s="76">
        <f t="shared" si="13"/>
        <v>4.21</v>
      </c>
      <c r="I22" s="76">
        <f t="shared" si="14"/>
        <v>0</v>
      </c>
      <c r="J22" s="76">
        <f t="shared" si="10"/>
        <v>0</v>
      </c>
      <c r="K22" s="76"/>
      <c r="L22" s="76"/>
      <c r="M22" s="76"/>
      <c r="N22" s="76">
        <f t="shared" si="11"/>
        <v>0</v>
      </c>
      <c r="O22" s="76"/>
      <c r="P22" s="76"/>
      <c r="Q22" s="76"/>
      <c r="R22" s="76">
        <f t="shared" si="7"/>
        <v>4.21</v>
      </c>
      <c r="S22" s="76"/>
      <c r="T22" s="76">
        <v>4.21</v>
      </c>
      <c r="U22" s="76"/>
      <c r="V22" s="76">
        <f t="shared" si="8"/>
        <v>0.36</v>
      </c>
      <c r="W22" s="76"/>
      <c r="X22" s="76"/>
      <c r="Y22" s="76">
        <v>0.36</v>
      </c>
      <c r="Z22" s="38"/>
      <c r="AA22" s="71"/>
    </row>
    <row r="23" spans="1:27" ht="30" x14ac:dyDescent="0.25">
      <c r="A23" s="38">
        <v>18</v>
      </c>
      <c r="B23" s="39" t="s">
        <v>314</v>
      </c>
      <c r="C23" s="40" t="s">
        <v>478</v>
      </c>
      <c r="D23" s="60" t="s">
        <v>457</v>
      </c>
      <c r="E23" s="77">
        <v>2.64</v>
      </c>
      <c r="F23" s="76">
        <f t="shared" si="2"/>
        <v>2.25</v>
      </c>
      <c r="G23" s="76">
        <f t="shared" si="12"/>
        <v>0</v>
      </c>
      <c r="H23" s="76">
        <f t="shared" si="13"/>
        <v>2.25</v>
      </c>
      <c r="I23" s="76">
        <f t="shared" si="14"/>
        <v>0</v>
      </c>
      <c r="J23" s="76">
        <f t="shared" si="10"/>
        <v>0</v>
      </c>
      <c r="K23" s="76"/>
      <c r="L23" s="76"/>
      <c r="M23" s="76"/>
      <c r="N23" s="76">
        <f t="shared" si="11"/>
        <v>0</v>
      </c>
      <c r="O23" s="76"/>
      <c r="P23" s="76"/>
      <c r="Q23" s="76"/>
      <c r="R23" s="76">
        <f t="shared" si="7"/>
        <v>2.25</v>
      </c>
      <c r="S23" s="76"/>
      <c r="T23" s="76">
        <v>2.25</v>
      </c>
      <c r="U23" s="76"/>
      <c r="V23" s="76">
        <f t="shared" si="8"/>
        <v>0.39</v>
      </c>
      <c r="W23" s="76"/>
      <c r="X23" s="76"/>
      <c r="Y23" s="76">
        <v>0.39</v>
      </c>
      <c r="Z23" s="38"/>
      <c r="AA23" s="70"/>
    </row>
    <row r="24" spans="1:27" ht="45" x14ac:dyDescent="0.25">
      <c r="A24" s="38">
        <v>19</v>
      </c>
      <c r="B24" s="39" t="s">
        <v>445</v>
      </c>
      <c r="C24" s="40" t="s">
        <v>479</v>
      </c>
      <c r="D24" s="60" t="s">
        <v>470</v>
      </c>
      <c r="E24" s="77">
        <v>18.5</v>
      </c>
      <c r="F24" s="76">
        <f t="shared" si="2"/>
        <v>0.13</v>
      </c>
      <c r="G24" s="76">
        <f t="shared" si="12"/>
        <v>0</v>
      </c>
      <c r="H24" s="76">
        <f t="shared" si="13"/>
        <v>0.13</v>
      </c>
      <c r="I24" s="76">
        <f t="shared" si="14"/>
        <v>0</v>
      </c>
      <c r="J24" s="76">
        <f t="shared" si="10"/>
        <v>0</v>
      </c>
      <c r="K24" s="76"/>
      <c r="L24" s="76"/>
      <c r="M24" s="76"/>
      <c r="N24" s="76">
        <f t="shared" si="11"/>
        <v>0</v>
      </c>
      <c r="O24" s="76"/>
      <c r="P24" s="76"/>
      <c r="Q24" s="76"/>
      <c r="R24" s="76">
        <f t="shared" si="7"/>
        <v>0.13</v>
      </c>
      <c r="S24" s="76"/>
      <c r="T24" s="76">
        <v>0.13</v>
      </c>
      <c r="U24" s="76"/>
      <c r="V24" s="76">
        <f t="shared" si="8"/>
        <v>18.37</v>
      </c>
      <c r="W24" s="76"/>
      <c r="X24" s="76"/>
      <c r="Y24" s="76">
        <v>18.37</v>
      </c>
      <c r="Z24" s="38"/>
      <c r="AA24" s="70"/>
    </row>
    <row r="25" spans="1:27" ht="105" x14ac:dyDescent="0.25">
      <c r="A25" s="38">
        <v>20</v>
      </c>
      <c r="B25" s="39" t="s">
        <v>446</v>
      </c>
      <c r="C25" s="40" t="s">
        <v>480</v>
      </c>
      <c r="D25" s="40" t="s">
        <v>573</v>
      </c>
      <c r="E25" s="77">
        <v>8.9</v>
      </c>
      <c r="F25" s="76">
        <f t="shared" si="2"/>
        <v>8.9</v>
      </c>
      <c r="G25" s="76">
        <f t="shared" si="12"/>
        <v>0</v>
      </c>
      <c r="H25" s="76">
        <f t="shared" si="13"/>
        <v>8.9</v>
      </c>
      <c r="I25" s="76">
        <f t="shared" si="14"/>
        <v>0</v>
      </c>
      <c r="J25" s="76">
        <f t="shared" si="10"/>
        <v>0</v>
      </c>
      <c r="K25" s="76"/>
      <c r="L25" s="76"/>
      <c r="M25" s="76"/>
      <c r="N25" s="76">
        <f t="shared" si="11"/>
        <v>0</v>
      </c>
      <c r="O25" s="76"/>
      <c r="P25" s="76"/>
      <c r="Q25" s="76"/>
      <c r="R25" s="76">
        <f t="shared" si="7"/>
        <v>8.9</v>
      </c>
      <c r="S25" s="76"/>
      <c r="T25" s="76">
        <v>8.9</v>
      </c>
      <c r="U25" s="76"/>
      <c r="V25" s="76">
        <f t="shared" si="8"/>
        <v>0</v>
      </c>
      <c r="W25" s="76"/>
      <c r="X25" s="76"/>
      <c r="Y25" s="76"/>
      <c r="Z25" s="38"/>
      <c r="AA25" s="70"/>
    </row>
    <row r="26" spans="1:27" ht="30" x14ac:dyDescent="0.25">
      <c r="A26" s="38">
        <v>21</v>
      </c>
      <c r="B26" s="39" t="s">
        <v>288</v>
      </c>
      <c r="C26" s="40" t="s">
        <v>481</v>
      </c>
      <c r="D26" s="40" t="s">
        <v>287</v>
      </c>
      <c r="E26" s="77">
        <v>0.65</v>
      </c>
      <c r="F26" s="76">
        <f t="shared" si="2"/>
        <v>0.23</v>
      </c>
      <c r="G26" s="76">
        <f t="shared" si="12"/>
        <v>0</v>
      </c>
      <c r="H26" s="76">
        <f t="shared" si="13"/>
        <v>0.23</v>
      </c>
      <c r="I26" s="76">
        <f t="shared" si="14"/>
        <v>0</v>
      </c>
      <c r="J26" s="76">
        <f t="shared" si="10"/>
        <v>0</v>
      </c>
      <c r="K26" s="76"/>
      <c r="L26" s="76"/>
      <c r="M26" s="76"/>
      <c r="N26" s="76">
        <f t="shared" si="11"/>
        <v>0.23</v>
      </c>
      <c r="O26" s="76"/>
      <c r="P26" s="76">
        <v>0.23</v>
      </c>
      <c r="Q26" s="76"/>
      <c r="R26" s="76">
        <f t="shared" si="7"/>
        <v>0</v>
      </c>
      <c r="S26" s="76"/>
      <c r="T26" s="76"/>
      <c r="U26" s="76"/>
      <c r="V26" s="76">
        <f t="shared" si="8"/>
        <v>0.42</v>
      </c>
      <c r="W26" s="76"/>
      <c r="X26" s="76"/>
      <c r="Y26" s="76">
        <v>0.42</v>
      </c>
      <c r="Z26" s="38"/>
      <c r="AA26" s="70"/>
    </row>
    <row r="27" spans="1:27" ht="30" x14ac:dyDescent="0.25">
      <c r="A27" s="38">
        <v>22</v>
      </c>
      <c r="B27" s="39" t="s">
        <v>282</v>
      </c>
      <c r="C27" s="40" t="s">
        <v>481</v>
      </c>
      <c r="D27" s="40" t="s">
        <v>283</v>
      </c>
      <c r="E27" s="77">
        <v>0.56999999999999995</v>
      </c>
      <c r="F27" s="76">
        <f t="shared" si="2"/>
        <v>0.36</v>
      </c>
      <c r="G27" s="76">
        <f t="shared" si="12"/>
        <v>0.23</v>
      </c>
      <c r="H27" s="76">
        <f t="shared" si="13"/>
        <v>0</v>
      </c>
      <c r="I27" s="76">
        <f t="shared" si="14"/>
        <v>0.13</v>
      </c>
      <c r="J27" s="76">
        <f t="shared" si="10"/>
        <v>0</v>
      </c>
      <c r="K27" s="76"/>
      <c r="L27" s="76"/>
      <c r="M27" s="76"/>
      <c r="N27" s="76">
        <f t="shared" si="11"/>
        <v>0.24000000000000002</v>
      </c>
      <c r="O27" s="76">
        <v>0.23</v>
      </c>
      <c r="P27" s="76"/>
      <c r="Q27" s="76">
        <v>0.01</v>
      </c>
      <c r="R27" s="76">
        <f t="shared" si="7"/>
        <v>0.12</v>
      </c>
      <c r="S27" s="76"/>
      <c r="T27" s="76"/>
      <c r="U27" s="76">
        <v>0.12</v>
      </c>
      <c r="V27" s="76">
        <f t="shared" si="8"/>
        <v>0.21</v>
      </c>
      <c r="W27" s="76"/>
      <c r="X27" s="76"/>
      <c r="Y27" s="76">
        <v>0.21</v>
      </c>
      <c r="Z27" s="38"/>
      <c r="AA27" s="70"/>
    </row>
    <row r="28" spans="1:27" ht="30" x14ac:dyDescent="0.25">
      <c r="A28" s="38">
        <v>23</v>
      </c>
      <c r="B28" s="39" t="s">
        <v>289</v>
      </c>
      <c r="C28" s="40" t="s">
        <v>481</v>
      </c>
      <c r="D28" s="40" t="s">
        <v>287</v>
      </c>
      <c r="E28" s="77">
        <v>0.56000000000000005</v>
      </c>
      <c r="F28" s="76">
        <f t="shared" si="2"/>
        <v>0.56000000000000005</v>
      </c>
      <c r="G28" s="76">
        <f t="shared" si="12"/>
        <v>0.56000000000000005</v>
      </c>
      <c r="H28" s="76">
        <f t="shared" si="13"/>
        <v>0</v>
      </c>
      <c r="I28" s="76">
        <f t="shared" si="14"/>
        <v>0</v>
      </c>
      <c r="J28" s="76">
        <f t="shared" si="10"/>
        <v>0</v>
      </c>
      <c r="K28" s="76"/>
      <c r="L28" s="76"/>
      <c r="M28" s="76"/>
      <c r="N28" s="76">
        <f t="shared" si="11"/>
        <v>0.56000000000000005</v>
      </c>
      <c r="O28" s="76">
        <v>0.56000000000000005</v>
      </c>
      <c r="P28" s="76"/>
      <c r="Q28" s="76"/>
      <c r="R28" s="76">
        <f t="shared" si="7"/>
        <v>0</v>
      </c>
      <c r="S28" s="76"/>
      <c r="T28" s="76"/>
      <c r="U28" s="76"/>
      <c r="V28" s="76">
        <f t="shared" si="8"/>
        <v>0</v>
      </c>
      <c r="W28" s="76"/>
      <c r="X28" s="76"/>
      <c r="Y28" s="76"/>
      <c r="Z28" s="38"/>
      <c r="AA28" s="70"/>
    </row>
    <row r="29" spans="1:27" ht="30" x14ac:dyDescent="0.25">
      <c r="A29" s="38">
        <v>24</v>
      </c>
      <c r="B29" s="39" t="s">
        <v>290</v>
      </c>
      <c r="C29" s="40" t="s">
        <v>481</v>
      </c>
      <c r="D29" s="40" t="s">
        <v>287</v>
      </c>
      <c r="E29" s="77">
        <v>1.1100000000000001</v>
      </c>
      <c r="F29" s="76">
        <f t="shared" si="2"/>
        <v>0.87</v>
      </c>
      <c r="G29" s="76">
        <f t="shared" si="12"/>
        <v>0.87</v>
      </c>
      <c r="H29" s="76">
        <f t="shared" si="13"/>
        <v>0</v>
      </c>
      <c r="I29" s="76">
        <f t="shared" si="14"/>
        <v>0</v>
      </c>
      <c r="J29" s="76">
        <f t="shared" si="10"/>
        <v>0</v>
      </c>
      <c r="K29" s="76"/>
      <c r="L29" s="76"/>
      <c r="M29" s="76"/>
      <c r="N29" s="76">
        <f t="shared" si="11"/>
        <v>0.87</v>
      </c>
      <c r="O29" s="76">
        <v>0.87</v>
      </c>
      <c r="P29" s="76"/>
      <c r="Q29" s="76"/>
      <c r="R29" s="76">
        <f t="shared" si="7"/>
        <v>0</v>
      </c>
      <c r="S29" s="76"/>
      <c r="T29" s="76"/>
      <c r="U29" s="76"/>
      <c r="V29" s="76">
        <f t="shared" si="8"/>
        <v>0.24</v>
      </c>
      <c r="W29" s="76"/>
      <c r="X29" s="76"/>
      <c r="Y29" s="76">
        <v>0.24</v>
      </c>
      <c r="Z29" s="38"/>
      <c r="AA29" s="70"/>
    </row>
    <row r="30" spans="1:27" ht="30" x14ac:dyDescent="0.25">
      <c r="A30" s="38">
        <v>25</v>
      </c>
      <c r="B30" s="39" t="s">
        <v>291</v>
      </c>
      <c r="C30" s="40" t="s">
        <v>481</v>
      </c>
      <c r="D30" s="40" t="s">
        <v>287</v>
      </c>
      <c r="E30" s="77">
        <v>1.05</v>
      </c>
      <c r="F30" s="76">
        <f t="shared" si="2"/>
        <v>1.05</v>
      </c>
      <c r="G30" s="76">
        <f t="shared" si="12"/>
        <v>0.72</v>
      </c>
      <c r="H30" s="76">
        <f t="shared" si="13"/>
        <v>0</v>
      </c>
      <c r="I30" s="76">
        <f t="shared" si="14"/>
        <v>0.33</v>
      </c>
      <c r="J30" s="76">
        <f t="shared" si="10"/>
        <v>0</v>
      </c>
      <c r="K30" s="76"/>
      <c r="L30" s="76"/>
      <c r="M30" s="76"/>
      <c r="N30" s="76">
        <f t="shared" si="11"/>
        <v>0.72</v>
      </c>
      <c r="O30" s="76">
        <v>0.72</v>
      </c>
      <c r="P30" s="76"/>
      <c r="Q30" s="76"/>
      <c r="R30" s="76">
        <f t="shared" si="7"/>
        <v>0.33</v>
      </c>
      <c r="S30" s="76"/>
      <c r="T30" s="76"/>
      <c r="U30" s="76">
        <v>0.33</v>
      </c>
      <c r="V30" s="76">
        <f t="shared" si="8"/>
        <v>0</v>
      </c>
      <c r="W30" s="76"/>
      <c r="X30" s="76"/>
      <c r="Y30" s="76"/>
      <c r="Z30" s="38"/>
      <c r="AA30" s="70"/>
    </row>
    <row r="31" spans="1:27" ht="30" x14ac:dyDescent="0.25">
      <c r="A31" s="38">
        <v>26</v>
      </c>
      <c r="B31" s="39" t="s">
        <v>882</v>
      </c>
      <c r="C31" s="40" t="s">
        <v>528</v>
      </c>
      <c r="D31" s="40" t="s">
        <v>53</v>
      </c>
      <c r="E31" s="75">
        <f>F31+V31</f>
        <v>98.539999999999992</v>
      </c>
      <c r="F31" s="76">
        <f t="shared" si="2"/>
        <v>91.149999999999991</v>
      </c>
      <c r="G31" s="76">
        <f t="shared" ref="G31:I35" si="15">O31+S31</f>
        <v>0</v>
      </c>
      <c r="H31" s="76">
        <f t="shared" si="15"/>
        <v>14.49</v>
      </c>
      <c r="I31" s="76">
        <f t="shared" si="15"/>
        <v>76.66</v>
      </c>
      <c r="J31" s="76">
        <f t="shared" si="10"/>
        <v>0</v>
      </c>
      <c r="K31" s="76"/>
      <c r="L31" s="76"/>
      <c r="M31" s="76"/>
      <c r="N31" s="76">
        <f t="shared" si="11"/>
        <v>0</v>
      </c>
      <c r="O31" s="76"/>
      <c r="P31" s="76"/>
      <c r="Q31" s="76"/>
      <c r="R31" s="76">
        <f t="shared" si="7"/>
        <v>91.149999999999991</v>
      </c>
      <c r="S31" s="76"/>
      <c r="T31" s="76">
        <v>14.49</v>
      </c>
      <c r="U31" s="76">
        <v>76.66</v>
      </c>
      <c r="V31" s="76">
        <f t="shared" si="8"/>
        <v>7.39</v>
      </c>
      <c r="W31" s="76"/>
      <c r="X31" s="76">
        <v>7.39</v>
      </c>
      <c r="Y31" s="76"/>
      <c r="Z31" s="38"/>
    </row>
    <row r="32" spans="1:27" ht="60" x14ac:dyDescent="0.25">
      <c r="A32" s="38">
        <v>27</v>
      </c>
      <c r="B32" s="39" t="s">
        <v>59</v>
      </c>
      <c r="C32" s="40" t="s">
        <v>531</v>
      </c>
      <c r="D32" s="40" t="s">
        <v>60</v>
      </c>
      <c r="E32" s="75">
        <f>F32+V32</f>
        <v>102.58</v>
      </c>
      <c r="F32" s="76">
        <f t="shared" si="2"/>
        <v>88.32</v>
      </c>
      <c r="G32" s="76">
        <f t="shared" si="15"/>
        <v>0</v>
      </c>
      <c r="H32" s="76">
        <f t="shared" si="15"/>
        <v>52.21</v>
      </c>
      <c r="I32" s="76">
        <f t="shared" si="15"/>
        <v>36.11</v>
      </c>
      <c r="J32" s="76">
        <f t="shared" si="10"/>
        <v>0</v>
      </c>
      <c r="K32" s="76"/>
      <c r="L32" s="76"/>
      <c r="M32" s="76"/>
      <c r="N32" s="76">
        <f t="shared" si="11"/>
        <v>0</v>
      </c>
      <c r="O32" s="76"/>
      <c r="P32" s="76"/>
      <c r="Q32" s="76"/>
      <c r="R32" s="76">
        <f t="shared" si="7"/>
        <v>88.32</v>
      </c>
      <c r="S32" s="76"/>
      <c r="T32" s="76">
        <v>52.21</v>
      </c>
      <c r="U32" s="76">
        <v>36.11</v>
      </c>
      <c r="V32" s="76">
        <f t="shared" si="8"/>
        <v>14.26</v>
      </c>
      <c r="W32" s="76"/>
      <c r="X32" s="76">
        <v>1.67</v>
      </c>
      <c r="Y32" s="76">
        <v>12.59</v>
      </c>
      <c r="Z32" s="38"/>
    </row>
    <row r="33" spans="1:27" ht="75" x14ac:dyDescent="0.25">
      <c r="A33" s="38">
        <v>28</v>
      </c>
      <c r="B33" s="39" t="s">
        <v>61</v>
      </c>
      <c r="C33" s="40" t="s">
        <v>532</v>
      </c>
      <c r="D33" s="40" t="s">
        <v>62</v>
      </c>
      <c r="E33" s="75">
        <f>F33+V33</f>
        <v>33.22</v>
      </c>
      <c r="F33" s="76">
        <f t="shared" si="2"/>
        <v>30.97</v>
      </c>
      <c r="G33" s="76">
        <f t="shared" si="15"/>
        <v>0</v>
      </c>
      <c r="H33" s="76">
        <f t="shared" si="15"/>
        <v>30.97</v>
      </c>
      <c r="I33" s="76">
        <f t="shared" si="15"/>
        <v>0</v>
      </c>
      <c r="J33" s="76">
        <f t="shared" si="10"/>
        <v>0</v>
      </c>
      <c r="K33" s="76"/>
      <c r="L33" s="76"/>
      <c r="M33" s="76"/>
      <c r="N33" s="76">
        <f t="shared" si="11"/>
        <v>0</v>
      </c>
      <c r="O33" s="76"/>
      <c r="P33" s="76"/>
      <c r="Q33" s="76"/>
      <c r="R33" s="76">
        <f t="shared" si="7"/>
        <v>30.97</v>
      </c>
      <c r="S33" s="76"/>
      <c r="T33" s="76">
        <v>30.97</v>
      </c>
      <c r="U33" s="76"/>
      <c r="V33" s="76">
        <f t="shared" si="8"/>
        <v>2.25</v>
      </c>
      <c r="W33" s="76"/>
      <c r="X33" s="76"/>
      <c r="Y33" s="76">
        <v>2.25</v>
      </c>
      <c r="Z33" s="38"/>
    </row>
    <row r="34" spans="1:27" ht="30" x14ac:dyDescent="0.25">
      <c r="A34" s="38">
        <v>29</v>
      </c>
      <c r="B34" s="39" t="s">
        <v>67</v>
      </c>
      <c r="C34" s="40" t="s">
        <v>535</v>
      </c>
      <c r="D34" s="40" t="s">
        <v>68</v>
      </c>
      <c r="E34" s="75">
        <f>F34+V34</f>
        <v>6.76</v>
      </c>
      <c r="F34" s="76">
        <f t="shared" si="2"/>
        <v>2.9299999999999997</v>
      </c>
      <c r="G34" s="76">
        <f t="shared" si="15"/>
        <v>0</v>
      </c>
      <c r="H34" s="76">
        <f t="shared" si="15"/>
        <v>2.36</v>
      </c>
      <c r="I34" s="76">
        <f t="shared" si="15"/>
        <v>0.56999999999999995</v>
      </c>
      <c r="J34" s="76">
        <f t="shared" si="10"/>
        <v>0</v>
      </c>
      <c r="K34" s="76"/>
      <c r="L34" s="76"/>
      <c r="M34" s="76"/>
      <c r="N34" s="76">
        <f t="shared" si="11"/>
        <v>2.9299999999999997</v>
      </c>
      <c r="O34" s="76"/>
      <c r="P34" s="76">
        <v>2.36</v>
      </c>
      <c r="Q34" s="76">
        <v>0.56999999999999995</v>
      </c>
      <c r="R34" s="76">
        <f t="shared" si="7"/>
        <v>0</v>
      </c>
      <c r="S34" s="76"/>
      <c r="T34" s="76"/>
      <c r="U34" s="76"/>
      <c r="V34" s="76">
        <f t="shared" si="8"/>
        <v>3.83</v>
      </c>
      <c r="W34" s="76"/>
      <c r="X34" s="76"/>
      <c r="Y34" s="76">
        <v>3.83</v>
      </c>
      <c r="Z34" s="38"/>
    </row>
    <row r="35" spans="1:27" ht="36.6" customHeight="1" x14ac:dyDescent="0.25">
      <c r="A35" s="38">
        <v>30</v>
      </c>
      <c r="B35" s="39" t="s">
        <v>584</v>
      </c>
      <c r="C35" s="40" t="s">
        <v>550</v>
      </c>
      <c r="D35" s="40" t="s">
        <v>91</v>
      </c>
      <c r="E35" s="75">
        <f>F35+V35</f>
        <v>1.04</v>
      </c>
      <c r="F35" s="76">
        <f t="shared" si="2"/>
        <v>0.63</v>
      </c>
      <c r="G35" s="76">
        <f t="shared" si="15"/>
        <v>0</v>
      </c>
      <c r="H35" s="76">
        <f t="shared" si="15"/>
        <v>0.63</v>
      </c>
      <c r="I35" s="76">
        <f t="shared" si="15"/>
        <v>0</v>
      </c>
      <c r="J35" s="76">
        <f t="shared" si="10"/>
        <v>0</v>
      </c>
      <c r="K35" s="76"/>
      <c r="L35" s="76"/>
      <c r="M35" s="76"/>
      <c r="N35" s="76">
        <f t="shared" si="11"/>
        <v>0.63</v>
      </c>
      <c r="O35" s="76"/>
      <c r="P35" s="76">
        <v>0.63</v>
      </c>
      <c r="Q35" s="76"/>
      <c r="R35" s="76">
        <f t="shared" si="7"/>
        <v>0</v>
      </c>
      <c r="S35" s="76"/>
      <c r="T35" s="76"/>
      <c r="U35" s="76"/>
      <c r="V35" s="76">
        <f t="shared" si="8"/>
        <v>0.41</v>
      </c>
      <c r="W35" s="76"/>
      <c r="X35" s="76"/>
      <c r="Y35" s="76">
        <v>0.41</v>
      </c>
      <c r="Z35" s="38"/>
    </row>
    <row r="36" spans="1:27" ht="75" x14ac:dyDescent="0.25">
      <c r="A36" s="38">
        <v>31</v>
      </c>
      <c r="B36" s="39" t="s">
        <v>363</v>
      </c>
      <c r="C36" s="40" t="s">
        <v>482</v>
      </c>
      <c r="D36" s="40" t="s">
        <v>366</v>
      </c>
      <c r="E36" s="77">
        <v>67.63</v>
      </c>
      <c r="F36" s="76">
        <f t="shared" si="2"/>
        <v>8.36</v>
      </c>
      <c r="G36" s="76">
        <f t="shared" ref="G36:I42" si="16">K36+O36+S36</f>
        <v>0</v>
      </c>
      <c r="H36" s="76">
        <f t="shared" si="16"/>
        <v>8.36</v>
      </c>
      <c r="I36" s="76">
        <f t="shared" si="16"/>
        <v>0</v>
      </c>
      <c r="J36" s="76">
        <f t="shared" si="10"/>
        <v>0</v>
      </c>
      <c r="K36" s="76"/>
      <c r="L36" s="76"/>
      <c r="M36" s="76"/>
      <c r="N36" s="76">
        <f t="shared" si="11"/>
        <v>8.36</v>
      </c>
      <c r="O36" s="76"/>
      <c r="P36" s="76">
        <v>8.36</v>
      </c>
      <c r="Q36" s="76"/>
      <c r="R36" s="76">
        <f t="shared" si="7"/>
        <v>0</v>
      </c>
      <c r="S36" s="76"/>
      <c r="T36" s="76"/>
      <c r="U36" s="76"/>
      <c r="V36" s="76">
        <f t="shared" si="8"/>
        <v>59.27</v>
      </c>
      <c r="W36" s="76"/>
      <c r="X36" s="76">
        <v>0.93</v>
      </c>
      <c r="Y36" s="76">
        <v>58.34</v>
      </c>
      <c r="Z36" s="38"/>
      <c r="AA36" s="70"/>
    </row>
    <row r="37" spans="1:27" ht="36.6" customHeight="1" x14ac:dyDescent="0.25">
      <c r="A37" s="38">
        <v>32</v>
      </c>
      <c r="B37" s="39" t="s">
        <v>585</v>
      </c>
      <c r="C37" s="40" t="s">
        <v>483</v>
      </c>
      <c r="D37" s="40" t="s">
        <v>279</v>
      </c>
      <c r="E37" s="77">
        <v>3.15</v>
      </c>
      <c r="F37" s="76">
        <f t="shared" si="2"/>
        <v>3.14</v>
      </c>
      <c r="G37" s="76">
        <f t="shared" si="16"/>
        <v>0</v>
      </c>
      <c r="H37" s="76">
        <f t="shared" si="16"/>
        <v>3.14</v>
      </c>
      <c r="I37" s="76">
        <f t="shared" si="16"/>
        <v>0</v>
      </c>
      <c r="J37" s="76">
        <f t="shared" si="10"/>
        <v>0</v>
      </c>
      <c r="K37" s="76"/>
      <c r="L37" s="76"/>
      <c r="M37" s="76"/>
      <c r="N37" s="76">
        <f t="shared" si="11"/>
        <v>0</v>
      </c>
      <c r="O37" s="76"/>
      <c r="P37" s="76"/>
      <c r="Q37" s="76"/>
      <c r="R37" s="76">
        <f t="shared" si="7"/>
        <v>3.14</v>
      </c>
      <c r="S37" s="76"/>
      <c r="T37" s="76">
        <v>3.14</v>
      </c>
      <c r="U37" s="76"/>
      <c r="V37" s="76">
        <f t="shared" si="8"/>
        <v>0.01</v>
      </c>
      <c r="W37" s="76"/>
      <c r="X37" s="76"/>
      <c r="Y37" s="76">
        <v>0.01</v>
      </c>
      <c r="Z37" s="38"/>
      <c r="AA37" s="70"/>
    </row>
    <row r="38" spans="1:27" ht="135" x14ac:dyDescent="0.25">
      <c r="A38" s="38">
        <v>33</v>
      </c>
      <c r="B38" s="39" t="s">
        <v>467</v>
      </c>
      <c r="C38" s="40" t="s">
        <v>484</v>
      </c>
      <c r="D38" s="40" t="s">
        <v>311</v>
      </c>
      <c r="E38" s="77">
        <v>11.08</v>
      </c>
      <c r="F38" s="76">
        <f t="shared" ref="F38:F69" si="17">SUM(G38:I38)</f>
        <v>8.7100000000000009</v>
      </c>
      <c r="G38" s="76">
        <f t="shared" si="16"/>
        <v>0</v>
      </c>
      <c r="H38" s="76">
        <f t="shared" si="16"/>
        <v>5.33</v>
      </c>
      <c r="I38" s="76">
        <f t="shared" si="16"/>
        <v>3.38</v>
      </c>
      <c r="J38" s="76">
        <f t="shared" si="10"/>
        <v>0</v>
      </c>
      <c r="K38" s="76"/>
      <c r="L38" s="76"/>
      <c r="M38" s="76"/>
      <c r="N38" s="76">
        <f t="shared" si="11"/>
        <v>1.56</v>
      </c>
      <c r="O38" s="76"/>
      <c r="P38" s="76">
        <v>1.56</v>
      </c>
      <c r="Q38" s="76"/>
      <c r="R38" s="76">
        <f t="shared" ref="R38:R69" si="18">SUM(S38:U38)</f>
        <v>7.15</v>
      </c>
      <c r="S38" s="76"/>
      <c r="T38" s="76">
        <v>3.77</v>
      </c>
      <c r="U38" s="76">
        <v>3.38</v>
      </c>
      <c r="V38" s="76">
        <f t="shared" ref="V38:V69" si="19">SUM(W38:Y38)</f>
        <v>2.37</v>
      </c>
      <c r="W38" s="76"/>
      <c r="X38" s="76">
        <v>1.36</v>
      </c>
      <c r="Y38" s="76">
        <v>1.01</v>
      </c>
      <c r="Z38" s="38"/>
      <c r="AA38" s="70"/>
    </row>
    <row r="39" spans="1:27" ht="45" x14ac:dyDescent="0.25">
      <c r="A39" s="38">
        <v>34</v>
      </c>
      <c r="B39" s="39" t="s">
        <v>362</v>
      </c>
      <c r="C39" s="40" t="s">
        <v>485</v>
      </c>
      <c r="D39" s="40" t="s">
        <v>365</v>
      </c>
      <c r="E39" s="77">
        <v>17.25</v>
      </c>
      <c r="F39" s="76">
        <f t="shared" si="17"/>
        <v>1.85</v>
      </c>
      <c r="G39" s="76">
        <f t="shared" si="16"/>
        <v>0</v>
      </c>
      <c r="H39" s="76">
        <f t="shared" si="16"/>
        <v>0.59</v>
      </c>
      <c r="I39" s="76">
        <f t="shared" si="16"/>
        <v>1.26</v>
      </c>
      <c r="J39" s="76">
        <f t="shared" si="10"/>
        <v>0</v>
      </c>
      <c r="K39" s="76"/>
      <c r="L39" s="76"/>
      <c r="M39" s="76"/>
      <c r="N39" s="76">
        <f t="shared" si="11"/>
        <v>1.41</v>
      </c>
      <c r="O39" s="76"/>
      <c r="P39" s="76">
        <v>0.15</v>
      </c>
      <c r="Q39" s="76">
        <v>1.26</v>
      </c>
      <c r="R39" s="76">
        <f t="shared" si="18"/>
        <v>0.44</v>
      </c>
      <c r="S39" s="76"/>
      <c r="T39" s="76">
        <v>0.44</v>
      </c>
      <c r="U39" s="76"/>
      <c r="V39" s="76">
        <f t="shared" si="19"/>
        <v>15.4</v>
      </c>
      <c r="W39" s="76"/>
      <c r="X39" s="76">
        <v>0.09</v>
      </c>
      <c r="Y39" s="76">
        <v>15.31</v>
      </c>
      <c r="Z39" s="38"/>
      <c r="AA39" s="72"/>
    </row>
    <row r="40" spans="1:27" ht="45" x14ac:dyDescent="0.25">
      <c r="A40" s="38">
        <v>35</v>
      </c>
      <c r="B40" s="39" t="s">
        <v>410</v>
      </c>
      <c r="C40" s="40" t="s">
        <v>486</v>
      </c>
      <c r="D40" s="40" t="s">
        <v>413</v>
      </c>
      <c r="E40" s="77">
        <v>12.2</v>
      </c>
      <c r="F40" s="76">
        <f t="shared" si="17"/>
        <v>12.17</v>
      </c>
      <c r="G40" s="76">
        <f t="shared" si="16"/>
        <v>0</v>
      </c>
      <c r="H40" s="76">
        <f t="shared" si="16"/>
        <v>12.16</v>
      </c>
      <c r="I40" s="76">
        <f t="shared" si="16"/>
        <v>0.01</v>
      </c>
      <c r="J40" s="76">
        <f t="shared" si="10"/>
        <v>0</v>
      </c>
      <c r="K40" s="76"/>
      <c r="L40" s="76"/>
      <c r="M40" s="76"/>
      <c r="N40" s="76">
        <f t="shared" si="11"/>
        <v>11.12</v>
      </c>
      <c r="O40" s="76"/>
      <c r="P40" s="76">
        <v>11.12</v>
      </c>
      <c r="Q40" s="76"/>
      <c r="R40" s="76">
        <f t="shared" si="18"/>
        <v>1.05</v>
      </c>
      <c r="S40" s="76"/>
      <c r="T40" s="76">
        <v>1.04</v>
      </c>
      <c r="U40" s="76">
        <v>0.01</v>
      </c>
      <c r="V40" s="76">
        <f t="shared" si="19"/>
        <v>0.03</v>
      </c>
      <c r="W40" s="76"/>
      <c r="X40" s="76"/>
      <c r="Y40" s="76">
        <v>0.03</v>
      </c>
      <c r="Z40" s="38"/>
      <c r="AA40" s="72"/>
    </row>
    <row r="41" spans="1:27" ht="45" x14ac:dyDescent="0.25">
      <c r="A41" s="38">
        <v>36</v>
      </c>
      <c r="B41" s="39" t="s">
        <v>411</v>
      </c>
      <c r="C41" s="40" t="s">
        <v>487</v>
      </c>
      <c r="D41" s="40" t="s">
        <v>413</v>
      </c>
      <c r="E41" s="77">
        <v>11.33</v>
      </c>
      <c r="F41" s="76">
        <f t="shared" si="17"/>
        <v>10.97</v>
      </c>
      <c r="G41" s="76">
        <f t="shared" si="16"/>
        <v>0</v>
      </c>
      <c r="H41" s="76">
        <f t="shared" si="16"/>
        <v>10.97</v>
      </c>
      <c r="I41" s="76">
        <f t="shared" si="16"/>
        <v>0</v>
      </c>
      <c r="J41" s="76">
        <f t="shared" si="10"/>
        <v>0</v>
      </c>
      <c r="K41" s="76"/>
      <c r="L41" s="76"/>
      <c r="M41" s="76"/>
      <c r="N41" s="76">
        <f t="shared" si="11"/>
        <v>5.24</v>
      </c>
      <c r="O41" s="76"/>
      <c r="P41" s="76">
        <v>5.24</v>
      </c>
      <c r="Q41" s="76"/>
      <c r="R41" s="76">
        <f t="shared" si="18"/>
        <v>5.73</v>
      </c>
      <c r="S41" s="76"/>
      <c r="T41" s="76">
        <v>5.73</v>
      </c>
      <c r="U41" s="76"/>
      <c r="V41" s="76">
        <f t="shared" si="19"/>
        <v>0.36</v>
      </c>
      <c r="W41" s="76"/>
      <c r="X41" s="76"/>
      <c r="Y41" s="76">
        <v>0.36</v>
      </c>
      <c r="Z41" s="38"/>
      <c r="AA41" s="72"/>
    </row>
    <row r="42" spans="1:27" ht="45" x14ac:dyDescent="0.25">
      <c r="A42" s="38">
        <v>37</v>
      </c>
      <c r="B42" s="39" t="s">
        <v>883</v>
      </c>
      <c r="C42" s="40" t="s">
        <v>482</v>
      </c>
      <c r="D42" s="40" t="s">
        <v>471</v>
      </c>
      <c r="E42" s="77">
        <v>61.8</v>
      </c>
      <c r="F42" s="76">
        <f t="shared" si="17"/>
        <v>3.73</v>
      </c>
      <c r="G42" s="76">
        <f t="shared" si="16"/>
        <v>0</v>
      </c>
      <c r="H42" s="76">
        <f t="shared" si="16"/>
        <v>1.19</v>
      </c>
      <c r="I42" s="76">
        <f t="shared" si="16"/>
        <v>2.54</v>
      </c>
      <c r="J42" s="76">
        <f t="shared" si="10"/>
        <v>0</v>
      </c>
      <c r="K42" s="76"/>
      <c r="L42" s="76"/>
      <c r="M42" s="76"/>
      <c r="N42" s="76">
        <f t="shared" si="11"/>
        <v>3.73</v>
      </c>
      <c r="O42" s="76"/>
      <c r="P42" s="76">
        <v>1.19</v>
      </c>
      <c r="Q42" s="76">
        <v>2.54</v>
      </c>
      <c r="R42" s="76">
        <f t="shared" si="18"/>
        <v>0</v>
      </c>
      <c r="S42" s="76"/>
      <c r="T42" s="76"/>
      <c r="U42" s="76"/>
      <c r="V42" s="76">
        <f t="shared" si="19"/>
        <v>58.07</v>
      </c>
      <c r="W42" s="76"/>
      <c r="X42" s="76">
        <v>23.75</v>
      </c>
      <c r="Y42" s="76">
        <v>34.32</v>
      </c>
      <c r="Z42" s="38"/>
      <c r="AA42" s="72"/>
    </row>
    <row r="43" spans="1:27" ht="30" x14ac:dyDescent="0.25">
      <c r="A43" s="38">
        <v>38</v>
      </c>
      <c r="B43" s="39" t="s">
        <v>21</v>
      </c>
      <c r="C43" s="40" t="s">
        <v>515</v>
      </c>
      <c r="D43" s="40" t="s">
        <v>23</v>
      </c>
      <c r="E43" s="75">
        <f>F43+V43</f>
        <v>31.380000000000003</v>
      </c>
      <c r="F43" s="76">
        <f t="shared" si="17"/>
        <v>26.64</v>
      </c>
      <c r="G43" s="76">
        <f t="shared" ref="G43:I47" si="20">O43+S43</f>
        <v>0</v>
      </c>
      <c r="H43" s="76">
        <f t="shared" si="20"/>
        <v>10.55</v>
      </c>
      <c r="I43" s="76">
        <f t="shared" si="20"/>
        <v>16.09</v>
      </c>
      <c r="J43" s="76">
        <f t="shared" si="10"/>
        <v>0</v>
      </c>
      <c r="K43" s="76"/>
      <c r="L43" s="76"/>
      <c r="M43" s="76"/>
      <c r="N43" s="76">
        <f t="shared" si="11"/>
        <v>0</v>
      </c>
      <c r="O43" s="76"/>
      <c r="P43" s="76"/>
      <c r="Q43" s="76"/>
      <c r="R43" s="76">
        <f t="shared" si="18"/>
        <v>26.64</v>
      </c>
      <c r="S43" s="76"/>
      <c r="T43" s="76">
        <v>10.55</v>
      </c>
      <c r="U43" s="76">
        <v>16.09</v>
      </c>
      <c r="V43" s="76">
        <f t="shared" si="19"/>
        <v>4.74</v>
      </c>
      <c r="W43" s="76"/>
      <c r="X43" s="76">
        <v>1.5</v>
      </c>
      <c r="Y43" s="76">
        <v>3.24</v>
      </c>
      <c r="Z43" s="38"/>
    </row>
    <row r="44" spans="1:27" ht="30" x14ac:dyDescent="0.25">
      <c r="A44" s="38">
        <v>39</v>
      </c>
      <c r="B44" s="39" t="s">
        <v>884</v>
      </c>
      <c r="C44" s="40" t="s">
        <v>519</v>
      </c>
      <c r="D44" s="40" t="s">
        <v>31</v>
      </c>
      <c r="E44" s="75">
        <f>F44+V44</f>
        <v>45.76</v>
      </c>
      <c r="F44" s="76">
        <f t="shared" si="17"/>
        <v>38.72</v>
      </c>
      <c r="G44" s="76">
        <f t="shared" si="20"/>
        <v>0</v>
      </c>
      <c r="H44" s="76">
        <f t="shared" si="20"/>
        <v>21.53</v>
      </c>
      <c r="I44" s="76">
        <f t="shared" si="20"/>
        <v>17.190000000000001</v>
      </c>
      <c r="J44" s="76">
        <f t="shared" si="10"/>
        <v>0</v>
      </c>
      <c r="K44" s="76"/>
      <c r="L44" s="76"/>
      <c r="M44" s="76"/>
      <c r="N44" s="76">
        <f t="shared" si="11"/>
        <v>0</v>
      </c>
      <c r="O44" s="76"/>
      <c r="P44" s="76"/>
      <c r="Q44" s="76"/>
      <c r="R44" s="76">
        <f t="shared" si="18"/>
        <v>38.72</v>
      </c>
      <c r="S44" s="76"/>
      <c r="T44" s="76">
        <v>21.53</v>
      </c>
      <c r="U44" s="76">
        <v>17.190000000000001</v>
      </c>
      <c r="V44" s="76">
        <f t="shared" si="19"/>
        <v>7.0399999999999991</v>
      </c>
      <c r="W44" s="76"/>
      <c r="X44" s="76">
        <v>5.39</v>
      </c>
      <c r="Y44" s="76">
        <v>1.65</v>
      </c>
      <c r="Z44" s="38"/>
    </row>
    <row r="45" spans="1:27" ht="30" x14ac:dyDescent="0.25">
      <c r="A45" s="38">
        <v>40</v>
      </c>
      <c r="B45" s="39" t="s">
        <v>40</v>
      </c>
      <c r="C45" s="40" t="s">
        <v>524</v>
      </c>
      <c r="D45" s="40" t="s">
        <v>41</v>
      </c>
      <c r="E45" s="75">
        <f>F45+V45</f>
        <v>9.06</v>
      </c>
      <c r="F45" s="76">
        <f t="shared" si="17"/>
        <v>9.06</v>
      </c>
      <c r="G45" s="76">
        <f t="shared" si="20"/>
        <v>0</v>
      </c>
      <c r="H45" s="76">
        <f t="shared" si="20"/>
        <v>8.57</v>
      </c>
      <c r="I45" s="76">
        <f t="shared" si="20"/>
        <v>0.49</v>
      </c>
      <c r="J45" s="76">
        <f t="shared" si="10"/>
        <v>0</v>
      </c>
      <c r="K45" s="76"/>
      <c r="L45" s="76"/>
      <c r="M45" s="76"/>
      <c r="N45" s="76">
        <f t="shared" si="11"/>
        <v>0</v>
      </c>
      <c r="O45" s="76"/>
      <c r="P45" s="76"/>
      <c r="Q45" s="76"/>
      <c r="R45" s="76">
        <f t="shared" si="18"/>
        <v>9.06</v>
      </c>
      <c r="S45" s="76"/>
      <c r="T45" s="76">
        <v>8.57</v>
      </c>
      <c r="U45" s="76">
        <v>0.49</v>
      </c>
      <c r="V45" s="76">
        <f t="shared" si="19"/>
        <v>0</v>
      </c>
      <c r="W45" s="76"/>
      <c r="X45" s="76"/>
      <c r="Y45" s="76"/>
      <c r="Z45" s="38"/>
    </row>
    <row r="46" spans="1:27" ht="30" x14ac:dyDescent="0.25">
      <c r="A46" s="38">
        <v>41</v>
      </c>
      <c r="B46" s="39" t="s">
        <v>75</v>
      </c>
      <c r="C46" s="40" t="s">
        <v>539</v>
      </c>
      <c r="D46" s="40" t="s">
        <v>76</v>
      </c>
      <c r="E46" s="75">
        <f>F46+V46</f>
        <v>6.25</v>
      </c>
      <c r="F46" s="76">
        <f t="shared" si="17"/>
        <v>6.08</v>
      </c>
      <c r="G46" s="76">
        <f t="shared" si="20"/>
        <v>0</v>
      </c>
      <c r="H46" s="76">
        <f t="shared" si="20"/>
        <v>6.08</v>
      </c>
      <c r="I46" s="76">
        <f t="shared" si="20"/>
        <v>0</v>
      </c>
      <c r="J46" s="76">
        <f t="shared" si="10"/>
        <v>0</v>
      </c>
      <c r="K46" s="76"/>
      <c r="L46" s="76"/>
      <c r="M46" s="76"/>
      <c r="N46" s="76">
        <f t="shared" si="11"/>
        <v>0</v>
      </c>
      <c r="O46" s="76"/>
      <c r="P46" s="76"/>
      <c r="Q46" s="76"/>
      <c r="R46" s="76">
        <f t="shared" si="18"/>
        <v>6.08</v>
      </c>
      <c r="S46" s="76"/>
      <c r="T46" s="76">
        <v>6.08</v>
      </c>
      <c r="U46" s="76"/>
      <c r="V46" s="76">
        <f t="shared" si="19"/>
        <v>0.17</v>
      </c>
      <c r="W46" s="76"/>
      <c r="X46" s="76"/>
      <c r="Y46" s="76">
        <v>0.17</v>
      </c>
      <c r="Z46" s="38"/>
    </row>
    <row r="47" spans="1:27" ht="45" x14ac:dyDescent="0.25">
      <c r="A47" s="38">
        <v>42</v>
      </c>
      <c r="B47" s="39" t="s">
        <v>111</v>
      </c>
      <c r="C47" s="40" t="s">
        <v>558</v>
      </c>
      <c r="D47" s="40" t="s">
        <v>112</v>
      </c>
      <c r="E47" s="75">
        <f>F47+V47</f>
        <v>23.75</v>
      </c>
      <c r="F47" s="76">
        <f t="shared" si="17"/>
        <v>23.75</v>
      </c>
      <c r="G47" s="76">
        <f t="shared" si="20"/>
        <v>0</v>
      </c>
      <c r="H47" s="76">
        <f t="shared" si="20"/>
        <v>0.37</v>
      </c>
      <c r="I47" s="76">
        <f t="shared" si="20"/>
        <v>23.38</v>
      </c>
      <c r="J47" s="76">
        <f t="shared" si="10"/>
        <v>0</v>
      </c>
      <c r="K47" s="76"/>
      <c r="L47" s="76"/>
      <c r="M47" s="76"/>
      <c r="N47" s="76">
        <f t="shared" si="11"/>
        <v>0</v>
      </c>
      <c r="O47" s="76"/>
      <c r="P47" s="76"/>
      <c r="Q47" s="76"/>
      <c r="R47" s="76">
        <f t="shared" si="18"/>
        <v>23.75</v>
      </c>
      <c r="S47" s="76"/>
      <c r="T47" s="76">
        <v>0.37</v>
      </c>
      <c r="U47" s="76">
        <v>23.38</v>
      </c>
      <c r="V47" s="76">
        <f t="shared" si="19"/>
        <v>0</v>
      </c>
      <c r="W47" s="76"/>
      <c r="X47" s="76"/>
      <c r="Y47" s="76"/>
      <c r="Z47" s="38"/>
    </row>
    <row r="48" spans="1:27" ht="60" x14ac:dyDescent="0.25">
      <c r="A48" s="38">
        <v>43</v>
      </c>
      <c r="B48" s="39" t="s">
        <v>412</v>
      </c>
      <c r="C48" s="40" t="s">
        <v>488</v>
      </c>
      <c r="D48" s="40" t="s">
        <v>414</v>
      </c>
      <c r="E48" s="77">
        <v>137.66</v>
      </c>
      <c r="F48" s="76">
        <f t="shared" si="17"/>
        <v>54.72</v>
      </c>
      <c r="G48" s="76">
        <f t="shared" ref="G48:I49" si="21">K48+O48+S48</f>
        <v>0</v>
      </c>
      <c r="H48" s="76">
        <f t="shared" si="21"/>
        <v>53.74</v>
      </c>
      <c r="I48" s="76">
        <f t="shared" si="21"/>
        <v>0.98</v>
      </c>
      <c r="J48" s="76">
        <f t="shared" si="10"/>
        <v>0</v>
      </c>
      <c r="K48" s="76"/>
      <c r="L48" s="76"/>
      <c r="M48" s="76"/>
      <c r="N48" s="76">
        <f t="shared" ref="N48:N79" si="22">SUM(O48:Q48)</f>
        <v>0</v>
      </c>
      <c r="O48" s="76"/>
      <c r="P48" s="76"/>
      <c r="Q48" s="76"/>
      <c r="R48" s="76">
        <f t="shared" si="18"/>
        <v>54.72</v>
      </c>
      <c r="S48" s="76"/>
      <c r="T48" s="76">
        <v>53.74</v>
      </c>
      <c r="U48" s="76">
        <v>0.98</v>
      </c>
      <c r="V48" s="76">
        <f t="shared" si="19"/>
        <v>82.94</v>
      </c>
      <c r="W48" s="76"/>
      <c r="X48" s="76">
        <v>21.61</v>
      </c>
      <c r="Y48" s="76">
        <v>61.33</v>
      </c>
      <c r="Z48" s="68"/>
      <c r="AA48" s="70"/>
    </row>
    <row r="49" spans="1:28" ht="30" x14ac:dyDescent="0.25">
      <c r="A49" s="38">
        <v>44</v>
      </c>
      <c r="B49" s="39" t="s">
        <v>310</v>
      </c>
      <c r="C49" s="40" t="s">
        <v>489</v>
      </c>
      <c r="D49" s="40" t="s">
        <v>422</v>
      </c>
      <c r="E49" s="77">
        <v>18.8</v>
      </c>
      <c r="F49" s="76">
        <f t="shared" si="17"/>
        <v>18.100000000000001</v>
      </c>
      <c r="G49" s="76">
        <f t="shared" si="21"/>
        <v>0</v>
      </c>
      <c r="H49" s="76">
        <f t="shared" si="21"/>
        <v>18.100000000000001</v>
      </c>
      <c r="I49" s="76">
        <f t="shared" si="21"/>
        <v>0</v>
      </c>
      <c r="J49" s="76">
        <f t="shared" si="10"/>
        <v>0</v>
      </c>
      <c r="K49" s="76"/>
      <c r="L49" s="76"/>
      <c r="M49" s="76"/>
      <c r="N49" s="76">
        <f t="shared" si="22"/>
        <v>0</v>
      </c>
      <c r="O49" s="76"/>
      <c r="P49" s="76"/>
      <c r="Q49" s="76"/>
      <c r="R49" s="76">
        <f t="shared" si="18"/>
        <v>18.100000000000001</v>
      </c>
      <c r="S49" s="76"/>
      <c r="T49" s="76">
        <v>18.100000000000001</v>
      </c>
      <c r="U49" s="76"/>
      <c r="V49" s="76">
        <f t="shared" si="19"/>
        <v>0.7</v>
      </c>
      <c r="W49" s="76"/>
      <c r="X49" s="76"/>
      <c r="Y49" s="76">
        <v>0.7</v>
      </c>
      <c r="Z49" s="68"/>
      <c r="AA49" s="70"/>
    </row>
    <row r="50" spans="1:28" ht="31.5" customHeight="1" x14ac:dyDescent="0.25">
      <c r="A50" s="38">
        <v>45</v>
      </c>
      <c r="B50" s="39" t="s">
        <v>586</v>
      </c>
      <c r="C50" s="40" t="s">
        <v>553</v>
      </c>
      <c r="D50" s="40" t="s">
        <v>96</v>
      </c>
      <c r="E50" s="75">
        <f>F50+V50</f>
        <v>7.47</v>
      </c>
      <c r="F50" s="76">
        <f t="shared" si="17"/>
        <v>7.47</v>
      </c>
      <c r="G50" s="76">
        <f>O50+S50</f>
        <v>0</v>
      </c>
      <c r="H50" s="76">
        <f>P50+T50</f>
        <v>7.47</v>
      </c>
      <c r="I50" s="76">
        <f>Q50+U50</f>
        <v>0</v>
      </c>
      <c r="J50" s="76">
        <f t="shared" si="10"/>
        <v>0</v>
      </c>
      <c r="K50" s="76"/>
      <c r="L50" s="76"/>
      <c r="M50" s="76"/>
      <c r="N50" s="76">
        <f t="shared" si="22"/>
        <v>7.47</v>
      </c>
      <c r="O50" s="76"/>
      <c r="P50" s="76">
        <v>7.47</v>
      </c>
      <c r="Q50" s="76"/>
      <c r="R50" s="76">
        <f t="shared" si="18"/>
        <v>0</v>
      </c>
      <c r="S50" s="76"/>
      <c r="T50" s="76"/>
      <c r="U50" s="76"/>
      <c r="V50" s="76">
        <f t="shared" si="19"/>
        <v>0</v>
      </c>
      <c r="W50" s="76"/>
      <c r="X50" s="76"/>
      <c r="Y50" s="76"/>
      <c r="Z50" s="38"/>
    </row>
    <row r="51" spans="1:28" ht="34.5" customHeight="1" x14ac:dyDescent="0.25">
      <c r="A51" s="38">
        <v>46</v>
      </c>
      <c r="B51" s="39" t="s">
        <v>252</v>
      </c>
      <c r="C51" s="40" t="s">
        <v>490</v>
      </c>
      <c r="D51" s="40" t="s">
        <v>575</v>
      </c>
      <c r="E51" s="77">
        <v>438.13</v>
      </c>
      <c r="F51" s="76">
        <f t="shared" si="17"/>
        <v>342.17</v>
      </c>
      <c r="G51" s="76">
        <f t="shared" ref="G51:I53" si="23">K51+O51+S51</f>
        <v>0</v>
      </c>
      <c r="H51" s="76">
        <f t="shared" si="23"/>
        <v>316.67</v>
      </c>
      <c r="I51" s="76">
        <f t="shared" si="23"/>
        <v>25.5</v>
      </c>
      <c r="J51" s="76">
        <f t="shared" si="10"/>
        <v>0</v>
      </c>
      <c r="K51" s="76"/>
      <c r="L51" s="76"/>
      <c r="M51" s="76"/>
      <c r="N51" s="76">
        <f t="shared" si="22"/>
        <v>342.17</v>
      </c>
      <c r="O51" s="76"/>
      <c r="P51" s="76">
        <v>316.67</v>
      </c>
      <c r="Q51" s="76">
        <v>25.5</v>
      </c>
      <c r="R51" s="76">
        <f t="shared" si="18"/>
        <v>0</v>
      </c>
      <c r="S51" s="76"/>
      <c r="T51" s="76"/>
      <c r="U51" s="76"/>
      <c r="V51" s="76">
        <f t="shared" si="19"/>
        <v>95.960000000000008</v>
      </c>
      <c r="W51" s="76"/>
      <c r="X51" s="76">
        <v>4.57</v>
      </c>
      <c r="Y51" s="76">
        <v>91.39</v>
      </c>
      <c r="Z51" s="38"/>
      <c r="AA51" s="70"/>
    </row>
    <row r="52" spans="1:28" ht="135" x14ac:dyDescent="0.25">
      <c r="A52" s="38">
        <v>47</v>
      </c>
      <c r="B52" s="39" t="s">
        <v>312</v>
      </c>
      <c r="C52" s="40" t="s">
        <v>491</v>
      </c>
      <c r="D52" s="40" t="s">
        <v>313</v>
      </c>
      <c r="E52" s="77">
        <v>12</v>
      </c>
      <c r="F52" s="76">
        <f t="shared" si="17"/>
        <v>12</v>
      </c>
      <c r="G52" s="76">
        <f t="shared" si="23"/>
        <v>0</v>
      </c>
      <c r="H52" s="76">
        <f t="shared" si="23"/>
        <v>12</v>
      </c>
      <c r="I52" s="76">
        <f t="shared" si="23"/>
        <v>0</v>
      </c>
      <c r="J52" s="76">
        <f t="shared" si="10"/>
        <v>0</v>
      </c>
      <c r="K52" s="76"/>
      <c r="L52" s="76"/>
      <c r="M52" s="76"/>
      <c r="N52" s="76">
        <f t="shared" si="22"/>
        <v>0</v>
      </c>
      <c r="O52" s="76"/>
      <c r="P52" s="76"/>
      <c r="Q52" s="76"/>
      <c r="R52" s="76">
        <f t="shared" si="18"/>
        <v>12</v>
      </c>
      <c r="S52" s="76"/>
      <c r="T52" s="76">
        <v>12</v>
      </c>
      <c r="U52" s="76"/>
      <c r="V52" s="76">
        <f t="shared" si="19"/>
        <v>0</v>
      </c>
      <c r="W52" s="76"/>
      <c r="X52" s="76"/>
      <c r="Y52" s="76"/>
      <c r="Z52" s="38"/>
      <c r="AA52" s="70"/>
    </row>
    <row r="53" spans="1:28" ht="33" customHeight="1" x14ac:dyDescent="0.25">
      <c r="A53" s="38">
        <v>48</v>
      </c>
      <c r="B53" s="39" t="s">
        <v>587</v>
      </c>
      <c r="C53" s="40" t="s">
        <v>492</v>
      </c>
      <c r="D53" s="40" t="s">
        <v>316</v>
      </c>
      <c r="E53" s="77">
        <v>48</v>
      </c>
      <c r="F53" s="76">
        <f t="shared" si="17"/>
        <v>46.53</v>
      </c>
      <c r="G53" s="76">
        <f t="shared" si="23"/>
        <v>0</v>
      </c>
      <c r="H53" s="76">
        <f t="shared" si="23"/>
        <v>46.53</v>
      </c>
      <c r="I53" s="76">
        <f t="shared" si="23"/>
        <v>0</v>
      </c>
      <c r="J53" s="76">
        <f t="shared" si="10"/>
        <v>0</v>
      </c>
      <c r="K53" s="76"/>
      <c r="L53" s="76"/>
      <c r="M53" s="76"/>
      <c r="N53" s="76">
        <f t="shared" si="22"/>
        <v>0</v>
      </c>
      <c r="O53" s="76"/>
      <c r="P53" s="76"/>
      <c r="Q53" s="76"/>
      <c r="R53" s="76">
        <f t="shared" si="18"/>
        <v>46.53</v>
      </c>
      <c r="S53" s="76"/>
      <c r="T53" s="76">
        <v>46.53</v>
      </c>
      <c r="U53" s="76"/>
      <c r="V53" s="76">
        <f t="shared" si="19"/>
        <v>1.47</v>
      </c>
      <c r="W53" s="76"/>
      <c r="X53" s="76"/>
      <c r="Y53" s="76">
        <v>1.47</v>
      </c>
      <c r="Z53" s="38"/>
      <c r="AA53" s="70"/>
    </row>
    <row r="54" spans="1:28" ht="30" x14ac:dyDescent="0.25">
      <c r="A54" s="38">
        <v>49</v>
      </c>
      <c r="B54" s="39" t="s">
        <v>588</v>
      </c>
      <c r="C54" s="40" t="s">
        <v>525</v>
      </c>
      <c r="D54" s="40" t="s">
        <v>45</v>
      </c>
      <c r="E54" s="75">
        <f>F54+V54</f>
        <v>16.7</v>
      </c>
      <c r="F54" s="76">
        <f t="shared" si="17"/>
        <v>8.8699999999999992</v>
      </c>
      <c r="G54" s="76">
        <f t="shared" ref="G54:I56" si="24">O54+S54</f>
        <v>0</v>
      </c>
      <c r="H54" s="76">
        <f t="shared" si="24"/>
        <v>0</v>
      </c>
      <c r="I54" s="76">
        <f t="shared" si="24"/>
        <v>8.8699999999999992</v>
      </c>
      <c r="J54" s="76">
        <f t="shared" si="10"/>
        <v>0</v>
      </c>
      <c r="K54" s="76"/>
      <c r="L54" s="76"/>
      <c r="M54" s="76"/>
      <c r="N54" s="76">
        <f t="shared" si="22"/>
        <v>0</v>
      </c>
      <c r="O54" s="76"/>
      <c r="P54" s="76"/>
      <c r="Q54" s="76"/>
      <c r="R54" s="76">
        <f t="shared" si="18"/>
        <v>8.8699999999999992</v>
      </c>
      <c r="S54" s="76"/>
      <c r="T54" s="76"/>
      <c r="U54" s="76">
        <v>8.8699999999999992</v>
      </c>
      <c r="V54" s="76">
        <f t="shared" si="19"/>
        <v>7.83</v>
      </c>
      <c r="W54" s="76"/>
      <c r="X54" s="76"/>
      <c r="Y54" s="76">
        <v>7.83</v>
      </c>
      <c r="Z54" s="38"/>
    </row>
    <row r="55" spans="1:28" ht="45" x14ac:dyDescent="0.25">
      <c r="A55" s="38">
        <v>50</v>
      </c>
      <c r="B55" s="39" t="s">
        <v>107</v>
      </c>
      <c r="C55" s="40" t="s">
        <v>557</v>
      </c>
      <c r="D55" s="40" t="s">
        <v>108</v>
      </c>
      <c r="E55" s="75">
        <f>F55+V55</f>
        <v>52.010000000000005</v>
      </c>
      <c r="F55" s="76">
        <f t="shared" si="17"/>
        <v>51.870000000000005</v>
      </c>
      <c r="G55" s="76">
        <f t="shared" si="24"/>
        <v>0</v>
      </c>
      <c r="H55" s="76">
        <f t="shared" si="24"/>
        <v>36.590000000000003</v>
      </c>
      <c r="I55" s="76">
        <f t="shared" si="24"/>
        <v>15.28</v>
      </c>
      <c r="J55" s="76">
        <f t="shared" si="10"/>
        <v>0</v>
      </c>
      <c r="K55" s="76"/>
      <c r="L55" s="76"/>
      <c r="M55" s="76"/>
      <c r="N55" s="76">
        <f t="shared" si="22"/>
        <v>0</v>
      </c>
      <c r="O55" s="76"/>
      <c r="P55" s="76"/>
      <c r="Q55" s="76"/>
      <c r="R55" s="76">
        <f t="shared" si="18"/>
        <v>51.870000000000005</v>
      </c>
      <c r="S55" s="76"/>
      <c r="T55" s="76">
        <v>36.590000000000003</v>
      </c>
      <c r="U55" s="76">
        <v>15.28</v>
      </c>
      <c r="V55" s="76">
        <f t="shared" si="19"/>
        <v>0.14000000000000001</v>
      </c>
      <c r="W55" s="76"/>
      <c r="X55" s="76"/>
      <c r="Y55" s="76">
        <v>0.14000000000000001</v>
      </c>
      <c r="Z55" s="38"/>
    </row>
    <row r="56" spans="1:28" ht="45" x14ac:dyDescent="0.25">
      <c r="A56" s="38">
        <v>51</v>
      </c>
      <c r="B56" s="39" t="s">
        <v>109</v>
      </c>
      <c r="C56" s="40" t="s">
        <v>557</v>
      </c>
      <c r="D56" s="40" t="s">
        <v>110</v>
      </c>
      <c r="E56" s="75">
        <f>F56+V56</f>
        <v>66.919999999999987</v>
      </c>
      <c r="F56" s="76">
        <f t="shared" si="17"/>
        <v>66.209999999999994</v>
      </c>
      <c r="G56" s="76">
        <f t="shared" si="24"/>
        <v>0</v>
      </c>
      <c r="H56" s="76">
        <f t="shared" si="24"/>
        <v>2.2400000000000002</v>
      </c>
      <c r="I56" s="76">
        <f t="shared" si="24"/>
        <v>63.97</v>
      </c>
      <c r="J56" s="76">
        <f t="shared" si="10"/>
        <v>0</v>
      </c>
      <c r="K56" s="76"/>
      <c r="L56" s="76"/>
      <c r="M56" s="76"/>
      <c r="N56" s="76">
        <f t="shared" si="22"/>
        <v>0</v>
      </c>
      <c r="O56" s="76"/>
      <c r="P56" s="76"/>
      <c r="Q56" s="76"/>
      <c r="R56" s="76">
        <f t="shared" si="18"/>
        <v>66.209999999999994</v>
      </c>
      <c r="S56" s="76"/>
      <c r="T56" s="76">
        <v>2.2400000000000002</v>
      </c>
      <c r="U56" s="76">
        <v>63.97</v>
      </c>
      <c r="V56" s="76">
        <f t="shared" si="19"/>
        <v>0.71</v>
      </c>
      <c r="W56" s="76"/>
      <c r="X56" s="76">
        <v>0.6</v>
      </c>
      <c r="Y56" s="76">
        <v>0.11</v>
      </c>
      <c r="Z56" s="38"/>
    </row>
    <row r="57" spans="1:28" ht="30" x14ac:dyDescent="0.25">
      <c r="A57" s="38">
        <v>52</v>
      </c>
      <c r="B57" s="39" t="s">
        <v>239</v>
      </c>
      <c r="C57" s="40" t="s">
        <v>493</v>
      </c>
      <c r="D57" s="40" t="s">
        <v>242</v>
      </c>
      <c r="E57" s="77">
        <v>0.48</v>
      </c>
      <c r="F57" s="76">
        <f t="shared" si="17"/>
        <v>0.48</v>
      </c>
      <c r="G57" s="76">
        <f t="shared" ref="G57:I58" si="25">K57+O57+S57</f>
        <v>0</v>
      </c>
      <c r="H57" s="76">
        <f t="shared" si="25"/>
        <v>0.48</v>
      </c>
      <c r="I57" s="76">
        <f t="shared" si="25"/>
        <v>0</v>
      </c>
      <c r="J57" s="76">
        <f t="shared" si="10"/>
        <v>0</v>
      </c>
      <c r="K57" s="76"/>
      <c r="L57" s="76"/>
      <c r="M57" s="76"/>
      <c r="N57" s="76">
        <f t="shared" si="22"/>
        <v>0</v>
      </c>
      <c r="O57" s="76"/>
      <c r="P57" s="76"/>
      <c r="Q57" s="76"/>
      <c r="R57" s="76">
        <f t="shared" si="18"/>
        <v>0.48</v>
      </c>
      <c r="S57" s="76"/>
      <c r="T57" s="76">
        <v>0.48</v>
      </c>
      <c r="U57" s="76"/>
      <c r="V57" s="76">
        <f t="shared" si="19"/>
        <v>0</v>
      </c>
      <c r="W57" s="76"/>
      <c r="X57" s="76"/>
      <c r="Y57" s="76"/>
      <c r="Z57" s="38"/>
      <c r="AA57" s="70"/>
    </row>
    <row r="58" spans="1:28" ht="60" x14ac:dyDescent="0.25">
      <c r="A58" s="38">
        <v>53</v>
      </c>
      <c r="B58" s="39" t="s">
        <v>589</v>
      </c>
      <c r="C58" s="40" t="s">
        <v>494</v>
      </c>
      <c r="D58" s="40" t="s">
        <v>472</v>
      </c>
      <c r="E58" s="77">
        <v>41.3</v>
      </c>
      <c r="F58" s="76">
        <f t="shared" si="17"/>
        <v>18.36</v>
      </c>
      <c r="G58" s="76">
        <f t="shared" si="25"/>
        <v>0</v>
      </c>
      <c r="H58" s="76">
        <f t="shared" si="25"/>
        <v>18.21</v>
      </c>
      <c r="I58" s="76">
        <f t="shared" si="25"/>
        <v>0.15</v>
      </c>
      <c r="J58" s="76">
        <f t="shared" si="10"/>
        <v>0</v>
      </c>
      <c r="K58" s="76"/>
      <c r="L58" s="76"/>
      <c r="M58" s="76"/>
      <c r="N58" s="76">
        <f t="shared" si="22"/>
        <v>0</v>
      </c>
      <c r="O58" s="76"/>
      <c r="P58" s="76"/>
      <c r="Q58" s="76"/>
      <c r="R58" s="76">
        <f t="shared" si="18"/>
        <v>18.36</v>
      </c>
      <c r="S58" s="76"/>
      <c r="T58" s="76">
        <v>18.21</v>
      </c>
      <c r="U58" s="76">
        <v>0.15</v>
      </c>
      <c r="V58" s="76">
        <f t="shared" si="19"/>
        <v>22.94</v>
      </c>
      <c r="W58" s="76"/>
      <c r="X58" s="76"/>
      <c r="Y58" s="76">
        <v>22.94</v>
      </c>
      <c r="Z58" s="38"/>
      <c r="AA58" s="70"/>
    </row>
    <row r="59" spans="1:28" ht="30" x14ac:dyDescent="0.25">
      <c r="A59" s="38">
        <v>54</v>
      </c>
      <c r="B59" s="39" t="s">
        <v>325</v>
      </c>
      <c r="C59" s="40" t="s">
        <v>495</v>
      </c>
      <c r="D59" s="40" t="s">
        <v>45</v>
      </c>
      <c r="E59" s="77">
        <v>15</v>
      </c>
      <c r="F59" s="76">
        <f t="shared" si="17"/>
        <v>7.65</v>
      </c>
      <c r="G59" s="76"/>
      <c r="H59" s="76">
        <f>L59+P59+T59</f>
        <v>7.13</v>
      </c>
      <c r="I59" s="76">
        <f>M59+Q59+U59</f>
        <v>0.52</v>
      </c>
      <c r="J59" s="76"/>
      <c r="K59" s="76"/>
      <c r="L59" s="76"/>
      <c r="M59" s="76"/>
      <c r="N59" s="76">
        <f t="shared" si="22"/>
        <v>0</v>
      </c>
      <c r="O59" s="76"/>
      <c r="P59" s="76"/>
      <c r="Q59" s="76"/>
      <c r="R59" s="76">
        <f t="shared" si="18"/>
        <v>7.65</v>
      </c>
      <c r="S59" s="76"/>
      <c r="T59" s="76">
        <v>7.13</v>
      </c>
      <c r="U59" s="76">
        <v>0.52</v>
      </c>
      <c r="V59" s="76">
        <f t="shared" si="19"/>
        <v>7.35</v>
      </c>
      <c r="W59" s="76"/>
      <c r="X59" s="76"/>
      <c r="Y59" s="76">
        <v>7.35</v>
      </c>
      <c r="Z59" s="38"/>
      <c r="AA59" s="70"/>
    </row>
    <row r="60" spans="1:28" ht="45" x14ac:dyDescent="0.25">
      <c r="A60" s="38">
        <v>55</v>
      </c>
      <c r="B60" s="39" t="s">
        <v>885</v>
      </c>
      <c r="C60" s="40" t="s">
        <v>513</v>
      </c>
      <c r="D60" s="40" t="s">
        <v>19</v>
      </c>
      <c r="E60" s="75">
        <f t="shared" ref="E60:E68" si="26">F60+V60</f>
        <v>188.51000000000002</v>
      </c>
      <c r="F60" s="76">
        <f t="shared" si="17"/>
        <v>41.24</v>
      </c>
      <c r="G60" s="76">
        <f t="shared" ref="G60:G68" si="27">O60+S60</f>
        <v>0</v>
      </c>
      <c r="H60" s="76">
        <f t="shared" ref="H60:H68" si="28">P60+T60</f>
        <v>11.72</v>
      </c>
      <c r="I60" s="76">
        <f t="shared" ref="I60:I68" si="29">Q60+U60</f>
        <v>29.52</v>
      </c>
      <c r="J60" s="76">
        <f t="shared" ref="J60:J91" si="30">SUM(K60:M60)</f>
        <v>0</v>
      </c>
      <c r="K60" s="76"/>
      <c r="L60" s="76"/>
      <c r="M60" s="76"/>
      <c r="N60" s="76">
        <f t="shared" si="22"/>
        <v>3.01</v>
      </c>
      <c r="O60" s="76"/>
      <c r="P60" s="76">
        <v>0.05</v>
      </c>
      <c r="Q60" s="76">
        <v>2.96</v>
      </c>
      <c r="R60" s="76">
        <f t="shared" si="18"/>
        <v>38.229999999999997</v>
      </c>
      <c r="S60" s="76"/>
      <c r="T60" s="76">
        <v>11.67</v>
      </c>
      <c r="U60" s="76">
        <v>26.56</v>
      </c>
      <c r="V60" s="76">
        <f t="shared" si="19"/>
        <v>147.27000000000001</v>
      </c>
      <c r="W60" s="76"/>
      <c r="X60" s="76">
        <v>24.57</v>
      </c>
      <c r="Y60" s="76">
        <v>122.7</v>
      </c>
      <c r="Z60" s="38"/>
    </row>
    <row r="61" spans="1:28" ht="30" x14ac:dyDescent="0.25">
      <c r="A61" s="38">
        <v>56</v>
      </c>
      <c r="B61" s="39" t="s">
        <v>35</v>
      </c>
      <c r="C61" s="40" t="s">
        <v>521</v>
      </c>
      <c r="D61" s="40" t="s">
        <v>36</v>
      </c>
      <c r="E61" s="75">
        <f t="shared" si="26"/>
        <v>9.1199999999999992</v>
      </c>
      <c r="F61" s="76">
        <f t="shared" si="17"/>
        <v>9.1199999999999992</v>
      </c>
      <c r="G61" s="76">
        <f t="shared" si="27"/>
        <v>0</v>
      </c>
      <c r="H61" s="76">
        <f t="shared" si="28"/>
        <v>7.39</v>
      </c>
      <c r="I61" s="76">
        <f t="shared" si="29"/>
        <v>1.73</v>
      </c>
      <c r="J61" s="76">
        <f t="shared" si="30"/>
        <v>0</v>
      </c>
      <c r="K61" s="76"/>
      <c r="L61" s="76"/>
      <c r="M61" s="76"/>
      <c r="N61" s="76">
        <f t="shared" si="22"/>
        <v>0</v>
      </c>
      <c r="O61" s="76"/>
      <c r="P61" s="76"/>
      <c r="Q61" s="76"/>
      <c r="R61" s="76">
        <f t="shared" si="18"/>
        <v>9.1199999999999992</v>
      </c>
      <c r="S61" s="76"/>
      <c r="T61" s="76">
        <v>7.39</v>
      </c>
      <c r="U61" s="76">
        <v>1.73</v>
      </c>
      <c r="V61" s="76">
        <f t="shared" si="19"/>
        <v>0</v>
      </c>
      <c r="W61" s="76"/>
      <c r="X61" s="76"/>
      <c r="Y61" s="76"/>
      <c r="Z61" s="38"/>
      <c r="AA61" s="80"/>
    </row>
    <row r="62" spans="1:28" ht="45" x14ac:dyDescent="0.25">
      <c r="A62" s="38">
        <v>57</v>
      </c>
      <c r="B62" s="39" t="s">
        <v>38</v>
      </c>
      <c r="C62" s="40" t="s">
        <v>523</v>
      </c>
      <c r="D62" s="40" t="s">
        <v>39</v>
      </c>
      <c r="E62" s="75">
        <f t="shared" si="26"/>
        <v>44.26</v>
      </c>
      <c r="F62" s="76">
        <f t="shared" si="17"/>
        <v>36.159999999999997</v>
      </c>
      <c r="G62" s="76">
        <f t="shared" si="27"/>
        <v>0</v>
      </c>
      <c r="H62" s="76">
        <f t="shared" si="28"/>
        <v>31.57</v>
      </c>
      <c r="I62" s="76">
        <f t="shared" si="29"/>
        <v>4.59</v>
      </c>
      <c r="J62" s="76">
        <f t="shared" si="30"/>
        <v>0</v>
      </c>
      <c r="K62" s="76"/>
      <c r="L62" s="76"/>
      <c r="M62" s="76"/>
      <c r="N62" s="76">
        <f t="shared" si="22"/>
        <v>32.94</v>
      </c>
      <c r="O62" s="76"/>
      <c r="P62" s="76">
        <v>28.6</v>
      </c>
      <c r="Q62" s="76">
        <v>4.34</v>
      </c>
      <c r="R62" s="76">
        <f t="shared" si="18"/>
        <v>3.22</v>
      </c>
      <c r="S62" s="76"/>
      <c r="T62" s="76">
        <v>2.97</v>
      </c>
      <c r="U62" s="76">
        <v>0.25</v>
      </c>
      <c r="V62" s="76">
        <f t="shared" si="19"/>
        <v>8.1</v>
      </c>
      <c r="W62" s="76"/>
      <c r="X62" s="76">
        <v>4.57</v>
      </c>
      <c r="Y62" s="76">
        <v>3.53</v>
      </c>
      <c r="Z62" s="38"/>
      <c r="AA62" s="80"/>
    </row>
    <row r="63" spans="1:28" ht="30" x14ac:dyDescent="0.25">
      <c r="A63" s="38">
        <v>58</v>
      </c>
      <c r="B63" s="39" t="s">
        <v>48</v>
      </c>
      <c r="C63" s="40" t="s">
        <v>521</v>
      </c>
      <c r="D63" s="40" t="s">
        <v>49</v>
      </c>
      <c r="E63" s="75">
        <f t="shared" si="26"/>
        <v>7.8599999999999994</v>
      </c>
      <c r="F63" s="76">
        <f t="shared" si="17"/>
        <v>1.8399999999999999</v>
      </c>
      <c r="G63" s="76">
        <f t="shared" si="27"/>
        <v>0</v>
      </c>
      <c r="H63" s="76">
        <f t="shared" si="28"/>
        <v>0.65</v>
      </c>
      <c r="I63" s="76">
        <f t="shared" si="29"/>
        <v>1.19</v>
      </c>
      <c r="J63" s="76">
        <f t="shared" si="30"/>
        <v>0</v>
      </c>
      <c r="K63" s="76"/>
      <c r="L63" s="76"/>
      <c r="M63" s="76"/>
      <c r="N63" s="76">
        <f t="shared" si="22"/>
        <v>0</v>
      </c>
      <c r="O63" s="76"/>
      <c r="P63" s="76"/>
      <c r="Q63" s="76"/>
      <c r="R63" s="76">
        <f t="shared" si="18"/>
        <v>1.8399999999999999</v>
      </c>
      <c r="S63" s="76"/>
      <c r="T63" s="76">
        <v>0.65</v>
      </c>
      <c r="U63" s="76">
        <v>1.19</v>
      </c>
      <c r="V63" s="76">
        <f t="shared" si="19"/>
        <v>6.02</v>
      </c>
      <c r="W63" s="76"/>
      <c r="X63" s="76">
        <v>6.02</v>
      </c>
      <c r="Y63" s="76"/>
      <c r="Z63" s="38"/>
      <c r="AA63" s="72"/>
      <c r="AB63" s="57"/>
    </row>
    <row r="64" spans="1:28" ht="75" x14ac:dyDescent="0.25">
      <c r="A64" s="38">
        <v>59</v>
      </c>
      <c r="B64" s="39" t="s">
        <v>50</v>
      </c>
      <c r="C64" s="40" t="s">
        <v>527</v>
      </c>
      <c r="D64" s="40" t="s">
        <v>51</v>
      </c>
      <c r="E64" s="75">
        <f t="shared" si="26"/>
        <v>12.760000000000002</v>
      </c>
      <c r="F64" s="76">
        <f t="shared" si="17"/>
        <v>5.23</v>
      </c>
      <c r="G64" s="76">
        <f t="shared" si="27"/>
        <v>0</v>
      </c>
      <c r="H64" s="76">
        <f t="shared" si="28"/>
        <v>2.44</v>
      </c>
      <c r="I64" s="76">
        <f t="shared" si="29"/>
        <v>2.79</v>
      </c>
      <c r="J64" s="76">
        <f t="shared" si="30"/>
        <v>0</v>
      </c>
      <c r="K64" s="76"/>
      <c r="L64" s="76"/>
      <c r="M64" s="76"/>
      <c r="N64" s="76">
        <f t="shared" si="22"/>
        <v>0.4</v>
      </c>
      <c r="O64" s="76"/>
      <c r="P64" s="76"/>
      <c r="Q64" s="76">
        <v>0.4</v>
      </c>
      <c r="R64" s="76">
        <f t="shared" si="18"/>
        <v>4.83</v>
      </c>
      <c r="S64" s="76"/>
      <c r="T64" s="76">
        <v>2.44</v>
      </c>
      <c r="U64" s="76">
        <v>2.39</v>
      </c>
      <c r="V64" s="76">
        <f t="shared" si="19"/>
        <v>7.53</v>
      </c>
      <c r="W64" s="76"/>
      <c r="X64" s="76">
        <v>1.66</v>
      </c>
      <c r="Y64" s="76">
        <v>5.87</v>
      </c>
      <c r="Z64" s="38"/>
      <c r="AA64" s="72"/>
      <c r="AB64" s="57"/>
    </row>
    <row r="65" spans="1:28" ht="60" x14ac:dyDescent="0.25">
      <c r="A65" s="38">
        <v>60</v>
      </c>
      <c r="B65" s="39" t="s">
        <v>886</v>
      </c>
      <c r="C65" s="40" t="s">
        <v>536</v>
      </c>
      <c r="D65" s="40" t="s">
        <v>69</v>
      </c>
      <c r="E65" s="75">
        <f t="shared" si="26"/>
        <v>5.01</v>
      </c>
      <c r="F65" s="76">
        <f t="shared" si="17"/>
        <v>1.0900000000000001</v>
      </c>
      <c r="G65" s="76">
        <f t="shared" si="27"/>
        <v>0</v>
      </c>
      <c r="H65" s="76">
        <f t="shared" si="28"/>
        <v>0.99</v>
      </c>
      <c r="I65" s="76">
        <f t="shared" si="29"/>
        <v>0.1</v>
      </c>
      <c r="J65" s="76">
        <f t="shared" si="30"/>
        <v>0</v>
      </c>
      <c r="K65" s="76"/>
      <c r="L65" s="76"/>
      <c r="M65" s="76"/>
      <c r="N65" s="76">
        <f t="shared" si="22"/>
        <v>0.13</v>
      </c>
      <c r="O65" s="76"/>
      <c r="P65" s="76">
        <v>0.03</v>
      </c>
      <c r="Q65" s="76">
        <v>0.1</v>
      </c>
      <c r="R65" s="76">
        <f t="shared" si="18"/>
        <v>0.96</v>
      </c>
      <c r="S65" s="76"/>
      <c r="T65" s="76">
        <v>0.96</v>
      </c>
      <c r="U65" s="76"/>
      <c r="V65" s="76">
        <f t="shared" si="19"/>
        <v>3.92</v>
      </c>
      <c r="W65" s="76"/>
      <c r="X65" s="76">
        <v>1.97</v>
      </c>
      <c r="Y65" s="76">
        <v>1.95</v>
      </c>
      <c r="Z65" s="38"/>
      <c r="AA65" s="72"/>
      <c r="AB65" s="57"/>
    </row>
    <row r="66" spans="1:28" ht="75" x14ac:dyDescent="0.25">
      <c r="A66" s="38">
        <v>61</v>
      </c>
      <c r="B66" s="39" t="s">
        <v>590</v>
      </c>
      <c r="C66" s="40" t="s">
        <v>543</v>
      </c>
      <c r="D66" s="40" t="s">
        <v>83</v>
      </c>
      <c r="E66" s="75">
        <f t="shared" si="26"/>
        <v>14.49</v>
      </c>
      <c r="F66" s="76">
        <f t="shared" si="17"/>
        <v>10.92</v>
      </c>
      <c r="G66" s="76">
        <f t="shared" si="27"/>
        <v>0</v>
      </c>
      <c r="H66" s="76">
        <f t="shared" si="28"/>
        <v>10.92</v>
      </c>
      <c r="I66" s="76">
        <f t="shared" si="29"/>
        <v>0</v>
      </c>
      <c r="J66" s="76">
        <f t="shared" si="30"/>
        <v>0</v>
      </c>
      <c r="K66" s="76"/>
      <c r="L66" s="76"/>
      <c r="M66" s="76"/>
      <c r="N66" s="76">
        <f t="shared" si="22"/>
        <v>0</v>
      </c>
      <c r="O66" s="76"/>
      <c r="P66" s="76"/>
      <c r="Q66" s="76"/>
      <c r="R66" s="76">
        <f t="shared" si="18"/>
        <v>10.92</v>
      </c>
      <c r="S66" s="76"/>
      <c r="T66" s="76">
        <v>10.92</v>
      </c>
      <c r="U66" s="76"/>
      <c r="V66" s="76">
        <f t="shared" si="19"/>
        <v>3.57</v>
      </c>
      <c r="W66" s="76"/>
      <c r="X66" s="76">
        <v>2.59</v>
      </c>
      <c r="Y66" s="76">
        <v>0.98</v>
      </c>
      <c r="Z66" s="38"/>
      <c r="AA66" s="72"/>
      <c r="AB66" s="57"/>
    </row>
    <row r="67" spans="1:28" ht="35.1" customHeight="1" x14ac:dyDescent="0.25">
      <c r="A67" s="38">
        <v>62</v>
      </c>
      <c r="B67" s="39" t="s">
        <v>84</v>
      </c>
      <c r="C67" s="40" t="s">
        <v>544</v>
      </c>
      <c r="D67" s="40" t="s">
        <v>85</v>
      </c>
      <c r="E67" s="75">
        <f t="shared" si="26"/>
        <v>42.71</v>
      </c>
      <c r="F67" s="76">
        <f t="shared" si="17"/>
        <v>42.39</v>
      </c>
      <c r="G67" s="76">
        <f t="shared" si="27"/>
        <v>0</v>
      </c>
      <c r="H67" s="76">
        <f t="shared" si="28"/>
        <v>16.82</v>
      </c>
      <c r="I67" s="76">
        <f t="shared" si="29"/>
        <v>25.57</v>
      </c>
      <c r="J67" s="76">
        <f t="shared" si="30"/>
        <v>0</v>
      </c>
      <c r="K67" s="76"/>
      <c r="L67" s="76"/>
      <c r="M67" s="76"/>
      <c r="N67" s="76">
        <f t="shared" si="22"/>
        <v>0</v>
      </c>
      <c r="O67" s="76"/>
      <c r="P67" s="76"/>
      <c r="Q67" s="76"/>
      <c r="R67" s="76">
        <f t="shared" si="18"/>
        <v>42.39</v>
      </c>
      <c r="S67" s="76"/>
      <c r="T67" s="76">
        <v>16.82</v>
      </c>
      <c r="U67" s="76">
        <v>25.57</v>
      </c>
      <c r="V67" s="76">
        <f t="shared" si="19"/>
        <v>0.32</v>
      </c>
      <c r="W67" s="76"/>
      <c r="X67" s="76">
        <v>0.08</v>
      </c>
      <c r="Y67" s="76">
        <v>0.24</v>
      </c>
      <c r="Z67" s="38"/>
      <c r="AA67" s="72"/>
      <c r="AB67" s="57"/>
    </row>
    <row r="68" spans="1:28" ht="33" customHeight="1" x14ac:dyDescent="0.25">
      <c r="A68" s="38">
        <v>63</v>
      </c>
      <c r="B68" s="39" t="s">
        <v>99</v>
      </c>
      <c r="C68" s="40" t="s">
        <v>502</v>
      </c>
      <c r="D68" s="40" t="s">
        <v>100</v>
      </c>
      <c r="E68" s="75">
        <f t="shared" si="26"/>
        <v>0.57999999999999996</v>
      </c>
      <c r="F68" s="76">
        <f t="shared" si="17"/>
        <v>0</v>
      </c>
      <c r="G68" s="76">
        <f t="shared" si="27"/>
        <v>0</v>
      </c>
      <c r="H68" s="76">
        <f t="shared" si="28"/>
        <v>0</v>
      </c>
      <c r="I68" s="76">
        <f t="shared" si="29"/>
        <v>0</v>
      </c>
      <c r="J68" s="76">
        <f t="shared" si="30"/>
        <v>0</v>
      </c>
      <c r="K68" s="76"/>
      <c r="L68" s="76"/>
      <c r="M68" s="76"/>
      <c r="N68" s="76">
        <f t="shared" si="22"/>
        <v>0</v>
      </c>
      <c r="O68" s="76"/>
      <c r="P68" s="76"/>
      <c r="Q68" s="76"/>
      <c r="R68" s="76">
        <f t="shared" si="18"/>
        <v>0</v>
      </c>
      <c r="S68" s="76"/>
      <c r="T68" s="76"/>
      <c r="U68" s="76"/>
      <c r="V68" s="76">
        <f t="shared" si="19"/>
        <v>0.57999999999999996</v>
      </c>
      <c r="W68" s="76"/>
      <c r="X68" s="76"/>
      <c r="Y68" s="76">
        <v>0.57999999999999996</v>
      </c>
      <c r="Z68" s="38"/>
      <c r="AA68" s="72"/>
      <c r="AB68" s="57"/>
    </row>
    <row r="69" spans="1:28" ht="32.450000000000003" customHeight="1" x14ac:dyDescent="0.25">
      <c r="A69" s="38">
        <v>64</v>
      </c>
      <c r="B69" s="39" t="s">
        <v>240</v>
      </c>
      <c r="C69" s="40" t="s">
        <v>496</v>
      </c>
      <c r="D69" s="40" t="s">
        <v>243</v>
      </c>
      <c r="E69" s="77">
        <v>29.4</v>
      </c>
      <c r="F69" s="76">
        <f t="shared" si="17"/>
        <v>16.84</v>
      </c>
      <c r="G69" s="76">
        <f t="shared" ref="G69:I75" si="31">K69+O69+S69</f>
        <v>0</v>
      </c>
      <c r="H69" s="76">
        <f t="shared" si="31"/>
        <v>16.84</v>
      </c>
      <c r="I69" s="76">
        <f t="shared" si="31"/>
        <v>0</v>
      </c>
      <c r="J69" s="76">
        <f t="shared" si="30"/>
        <v>0</v>
      </c>
      <c r="K69" s="76"/>
      <c r="L69" s="76"/>
      <c r="M69" s="76"/>
      <c r="N69" s="76">
        <f t="shared" si="22"/>
        <v>0</v>
      </c>
      <c r="O69" s="76"/>
      <c r="P69" s="76"/>
      <c r="Q69" s="76"/>
      <c r="R69" s="76">
        <f t="shared" si="18"/>
        <v>16.84</v>
      </c>
      <c r="S69" s="76"/>
      <c r="T69" s="76">
        <v>16.84</v>
      </c>
      <c r="U69" s="76"/>
      <c r="V69" s="76">
        <f t="shared" si="19"/>
        <v>12.56</v>
      </c>
      <c r="W69" s="76"/>
      <c r="X69" s="76"/>
      <c r="Y69" s="76">
        <v>12.56</v>
      </c>
      <c r="Z69" s="38"/>
      <c r="AA69" s="70"/>
      <c r="AB69" s="57"/>
    </row>
    <row r="70" spans="1:28" ht="30" x14ac:dyDescent="0.25">
      <c r="A70" s="38">
        <v>65</v>
      </c>
      <c r="B70" s="39" t="s">
        <v>418</v>
      </c>
      <c r="C70" s="40" t="s">
        <v>497</v>
      </c>
      <c r="D70" s="40" t="s">
        <v>244</v>
      </c>
      <c r="E70" s="77">
        <v>7</v>
      </c>
      <c r="F70" s="76">
        <f t="shared" ref="F70:F101" si="32">SUM(G70:I70)</f>
        <v>6.77</v>
      </c>
      <c r="G70" s="76">
        <f t="shared" si="31"/>
        <v>0</v>
      </c>
      <c r="H70" s="76">
        <f t="shared" si="31"/>
        <v>6.77</v>
      </c>
      <c r="I70" s="76">
        <f t="shared" si="31"/>
        <v>0</v>
      </c>
      <c r="J70" s="76">
        <f t="shared" si="30"/>
        <v>0</v>
      </c>
      <c r="K70" s="76"/>
      <c r="L70" s="76"/>
      <c r="M70" s="76"/>
      <c r="N70" s="76">
        <f t="shared" si="22"/>
        <v>0</v>
      </c>
      <c r="O70" s="76"/>
      <c r="P70" s="76"/>
      <c r="Q70" s="76"/>
      <c r="R70" s="76">
        <f t="shared" ref="R70:R101" si="33">SUM(S70:U70)</f>
        <v>6.77</v>
      </c>
      <c r="S70" s="76"/>
      <c r="T70" s="76">
        <v>6.77</v>
      </c>
      <c r="U70" s="76"/>
      <c r="V70" s="76">
        <f t="shared" ref="V70:V101" si="34">SUM(W70:Y70)</f>
        <v>0.23</v>
      </c>
      <c r="W70" s="76"/>
      <c r="X70" s="76"/>
      <c r="Y70" s="76">
        <v>0.23</v>
      </c>
      <c r="Z70" s="38"/>
      <c r="AA70" s="70"/>
      <c r="AB70" s="57"/>
    </row>
    <row r="71" spans="1:28" ht="30" x14ac:dyDescent="0.25">
      <c r="A71" s="38">
        <v>66</v>
      </c>
      <c r="B71" s="39" t="s">
        <v>241</v>
      </c>
      <c r="C71" s="40" t="s">
        <v>498</v>
      </c>
      <c r="D71" s="40" t="s">
        <v>245</v>
      </c>
      <c r="E71" s="77">
        <v>48.6</v>
      </c>
      <c r="F71" s="76">
        <f t="shared" si="32"/>
        <v>48.47</v>
      </c>
      <c r="G71" s="76">
        <f t="shared" si="31"/>
        <v>0</v>
      </c>
      <c r="H71" s="76">
        <f t="shared" si="31"/>
        <v>48.47</v>
      </c>
      <c r="I71" s="76">
        <f t="shared" si="31"/>
        <v>0</v>
      </c>
      <c r="J71" s="76">
        <f t="shared" si="30"/>
        <v>0</v>
      </c>
      <c r="K71" s="76"/>
      <c r="L71" s="76"/>
      <c r="M71" s="76"/>
      <c r="N71" s="76">
        <f t="shared" si="22"/>
        <v>0</v>
      </c>
      <c r="O71" s="76"/>
      <c r="P71" s="76"/>
      <c r="Q71" s="76"/>
      <c r="R71" s="76">
        <f t="shared" si="33"/>
        <v>48.47</v>
      </c>
      <c r="S71" s="76"/>
      <c r="T71" s="76">
        <v>48.47</v>
      </c>
      <c r="U71" s="76"/>
      <c r="V71" s="76">
        <f t="shared" si="34"/>
        <v>0.13</v>
      </c>
      <c r="W71" s="76"/>
      <c r="X71" s="76"/>
      <c r="Y71" s="76">
        <v>0.13</v>
      </c>
      <c r="Z71" s="38"/>
      <c r="AA71" s="70"/>
      <c r="AB71" s="57"/>
    </row>
    <row r="72" spans="1:28" ht="33.6" customHeight="1" x14ac:dyDescent="0.25">
      <c r="A72" s="38">
        <v>67</v>
      </c>
      <c r="B72" s="39" t="s">
        <v>255</v>
      </c>
      <c r="C72" s="40" t="s">
        <v>499</v>
      </c>
      <c r="D72" s="40" t="s">
        <v>256</v>
      </c>
      <c r="E72" s="77">
        <v>9</v>
      </c>
      <c r="F72" s="76">
        <f t="shared" si="32"/>
        <v>9</v>
      </c>
      <c r="G72" s="76">
        <f t="shared" si="31"/>
        <v>0</v>
      </c>
      <c r="H72" s="76">
        <f t="shared" si="31"/>
        <v>9</v>
      </c>
      <c r="I72" s="76">
        <f t="shared" si="31"/>
        <v>0</v>
      </c>
      <c r="J72" s="76">
        <f t="shared" si="30"/>
        <v>0</v>
      </c>
      <c r="K72" s="76"/>
      <c r="L72" s="76"/>
      <c r="M72" s="76"/>
      <c r="N72" s="76">
        <f t="shared" si="22"/>
        <v>0</v>
      </c>
      <c r="O72" s="76"/>
      <c r="P72" s="76"/>
      <c r="Q72" s="76"/>
      <c r="R72" s="76">
        <f t="shared" si="33"/>
        <v>9</v>
      </c>
      <c r="S72" s="76"/>
      <c r="T72" s="76">
        <v>9</v>
      </c>
      <c r="U72" s="76"/>
      <c r="V72" s="76">
        <f t="shared" si="34"/>
        <v>0</v>
      </c>
      <c r="W72" s="76"/>
      <c r="X72" s="76"/>
      <c r="Y72" s="76"/>
      <c r="Z72" s="38"/>
      <c r="AA72" s="70"/>
      <c r="AB72" s="57"/>
    </row>
    <row r="73" spans="1:28" ht="31.5" customHeight="1" x14ac:dyDescent="0.25">
      <c r="A73" s="38">
        <v>68</v>
      </c>
      <c r="B73" s="39" t="s">
        <v>887</v>
      </c>
      <c r="C73" s="40" t="s">
        <v>500</v>
      </c>
      <c r="D73" s="40" t="s">
        <v>277</v>
      </c>
      <c r="E73" s="77">
        <v>132.57</v>
      </c>
      <c r="F73" s="76">
        <f t="shared" si="32"/>
        <v>125.92</v>
      </c>
      <c r="G73" s="76">
        <f t="shared" si="31"/>
        <v>0</v>
      </c>
      <c r="H73" s="76">
        <f t="shared" si="31"/>
        <v>125.92</v>
      </c>
      <c r="I73" s="76">
        <f t="shared" si="31"/>
        <v>0</v>
      </c>
      <c r="J73" s="76">
        <f t="shared" si="30"/>
        <v>0</v>
      </c>
      <c r="K73" s="76"/>
      <c r="L73" s="76"/>
      <c r="M73" s="76"/>
      <c r="N73" s="76">
        <f t="shared" si="22"/>
        <v>0</v>
      </c>
      <c r="O73" s="76"/>
      <c r="P73" s="76"/>
      <c r="Q73" s="76"/>
      <c r="R73" s="76">
        <f t="shared" si="33"/>
        <v>125.92</v>
      </c>
      <c r="S73" s="76"/>
      <c r="T73" s="76">
        <v>125.92</v>
      </c>
      <c r="U73" s="76"/>
      <c r="V73" s="76">
        <f t="shared" si="34"/>
        <v>6.65</v>
      </c>
      <c r="W73" s="76"/>
      <c r="X73" s="76">
        <v>1.82</v>
      </c>
      <c r="Y73" s="76">
        <v>4.83</v>
      </c>
      <c r="Z73" s="38"/>
      <c r="AA73" s="70"/>
      <c r="AB73" s="57"/>
    </row>
    <row r="74" spans="1:28" ht="45" x14ac:dyDescent="0.25">
      <c r="A74" s="38">
        <v>69</v>
      </c>
      <c r="B74" s="39" t="s">
        <v>469</v>
      </c>
      <c r="C74" s="40" t="s">
        <v>501</v>
      </c>
      <c r="D74" s="40" t="s">
        <v>359</v>
      </c>
      <c r="E74" s="77">
        <v>22.3</v>
      </c>
      <c r="F74" s="76">
        <f t="shared" si="32"/>
        <v>14.600000000000001</v>
      </c>
      <c r="G74" s="76">
        <f t="shared" si="31"/>
        <v>0</v>
      </c>
      <c r="H74" s="76">
        <f t="shared" si="31"/>
        <v>12.450000000000001</v>
      </c>
      <c r="I74" s="76">
        <f t="shared" si="31"/>
        <v>2.15</v>
      </c>
      <c r="J74" s="76">
        <f t="shared" si="30"/>
        <v>0</v>
      </c>
      <c r="K74" s="76"/>
      <c r="L74" s="76"/>
      <c r="M74" s="76"/>
      <c r="N74" s="76">
        <f t="shared" si="22"/>
        <v>13.540000000000001</v>
      </c>
      <c r="O74" s="76"/>
      <c r="P74" s="76">
        <v>11.88</v>
      </c>
      <c r="Q74" s="76">
        <v>1.66</v>
      </c>
      <c r="R74" s="76">
        <f t="shared" si="33"/>
        <v>1.06</v>
      </c>
      <c r="S74" s="76"/>
      <c r="T74" s="76">
        <v>0.56999999999999995</v>
      </c>
      <c r="U74" s="76">
        <v>0.49</v>
      </c>
      <c r="V74" s="76">
        <f t="shared" si="34"/>
        <v>7.7</v>
      </c>
      <c r="W74" s="76"/>
      <c r="X74" s="76"/>
      <c r="Y74" s="76">
        <v>7.7</v>
      </c>
      <c r="Z74" s="38"/>
      <c r="AA74" s="72"/>
      <c r="AB74" s="57"/>
    </row>
    <row r="75" spans="1:28" ht="30" x14ac:dyDescent="0.25">
      <c r="A75" s="38">
        <v>70</v>
      </c>
      <c r="B75" s="39" t="s">
        <v>360</v>
      </c>
      <c r="C75" s="40" t="s">
        <v>502</v>
      </c>
      <c r="D75" s="40" t="s">
        <v>361</v>
      </c>
      <c r="E75" s="77">
        <v>9.6999999999999993</v>
      </c>
      <c r="F75" s="76">
        <f t="shared" si="32"/>
        <v>3.2600000000000002</v>
      </c>
      <c r="G75" s="76">
        <f t="shared" si="31"/>
        <v>3.14</v>
      </c>
      <c r="H75" s="76">
        <f t="shared" si="31"/>
        <v>0.12</v>
      </c>
      <c r="I75" s="76">
        <f t="shared" si="31"/>
        <v>0</v>
      </c>
      <c r="J75" s="76">
        <f t="shared" si="30"/>
        <v>0</v>
      </c>
      <c r="K75" s="76"/>
      <c r="L75" s="76"/>
      <c r="M75" s="76"/>
      <c r="N75" s="76">
        <f t="shared" si="22"/>
        <v>0</v>
      </c>
      <c r="O75" s="76"/>
      <c r="P75" s="76"/>
      <c r="Q75" s="76"/>
      <c r="R75" s="76">
        <f t="shared" si="33"/>
        <v>3.2600000000000002</v>
      </c>
      <c r="S75" s="76">
        <v>3.14</v>
      </c>
      <c r="T75" s="76">
        <v>0.12</v>
      </c>
      <c r="U75" s="76"/>
      <c r="V75" s="76">
        <f t="shared" si="34"/>
        <v>6.44</v>
      </c>
      <c r="W75" s="76"/>
      <c r="X75" s="76"/>
      <c r="Y75" s="76">
        <v>6.44</v>
      </c>
      <c r="Z75" s="38"/>
      <c r="AA75" s="70"/>
      <c r="AB75" s="57"/>
    </row>
    <row r="76" spans="1:28" ht="30" x14ac:dyDescent="0.25">
      <c r="A76" s="38">
        <v>71</v>
      </c>
      <c r="B76" s="39" t="s">
        <v>32</v>
      </c>
      <c r="C76" s="40" t="s">
        <v>520</v>
      </c>
      <c r="D76" s="40" t="s">
        <v>34</v>
      </c>
      <c r="E76" s="75">
        <f t="shared" ref="E76:E85" si="35">F76+V76</f>
        <v>2.4700000000000002</v>
      </c>
      <c r="F76" s="76">
        <f t="shared" si="32"/>
        <v>2.4700000000000002</v>
      </c>
      <c r="G76" s="76">
        <f t="shared" ref="G76:G85" si="36">O76+S76</f>
        <v>0</v>
      </c>
      <c r="H76" s="76">
        <f t="shared" ref="H76:H85" si="37">P76+T76</f>
        <v>2.39</v>
      </c>
      <c r="I76" s="76">
        <f t="shared" ref="I76:I85" si="38">Q76+U76</f>
        <v>0.08</v>
      </c>
      <c r="J76" s="76">
        <f t="shared" si="30"/>
        <v>0</v>
      </c>
      <c r="K76" s="76"/>
      <c r="L76" s="76"/>
      <c r="M76" s="76"/>
      <c r="N76" s="76">
        <f t="shared" si="22"/>
        <v>0</v>
      </c>
      <c r="O76" s="76"/>
      <c r="P76" s="76"/>
      <c r="Q76" s="76"/>
      <c r="R76" s="76">
        <f t="shared" si="33"/>
        <v>2.4700000000000002</v>
      </c>
      <c r="S76" s="76"/>
      <c r="T76" s="76">
        <v>2.39</v>
      </c>
      <c r="U76" s="76">
        <v>0.08</v>
      </c>
      <c r="V76" s="76">
        <f t="shared" si="34"/>
        <v>0</v>
      </c>
      <c r="W76" s="76"/>
      <c r="X76" s="76"/>
      <c r="Y76" s="76"/>
      <c r="Z76" s="38"/>
      <c r="AA76" s="72"/>
      <c r="AB76" s="57"/>
    </row>
    <row r="77" spans="1:28" ht="30" x14ac:dyDescent="0.25">
      <c r="A77" s="38">
        <v>72</v>
      </c>
      <c r="B77" s="39" t="s">
        <v>42</v>
      </c>
      <c r="C77" s="40" t="s">
        <v>520</v>
      </c>
      <c r="D77" s="40" t="s">
        <v>43</v>
      </c>
      <c r="E77" s="75">
        <f t="shared" si="35"/>
        <v>0.68</v>
      </c>
      <c r="F77" s="76">
        <f t="shared" si="32"/>
        <v>0.68</v>
      </c>
      <c r="G77" s="76">
        <f t="shared" si="36"/>
        <v>0</v>
      </c>
      <c r="H77" s="76">
        <f t="shared" si="37"/>
        <v>0</v>
      </c>
      <c r="I77" s="76">
        <f t="shared" si="38"/>
        <v>0.68</v>
      </c>
      <c r="J77" s="76">
        <f t="shared" si="30"/>
        <v>0</v>
      </c>
      <c r="K77" s="76"/>
      <c r="L77" s="76"/>
      <c r="M77" s="76"/>
      <c r="N77" s="76">
        <f t="shared" si="22"/>
        <v>0</v>
      </c>
      <c r="O77" s="76"/>
      <c r="P77" s="76"/>
      <c r="Q77" s="76"/>
      <c r="R77" s="76">
        <f t="shared" si="33"/>
        <v>0.68</v>
      </c>
      <c r="S77" s="76"/>
      <c r="T77" s="76"/>
      <c r="U77" s="76">
        <v>0.68</v>
      </c>
      <c r="V77" s="76">
        <f t="shared" si="34"/>
        <v>0</v>
      </c>
      <c r="W77" s="76"/>
      <c r="X77" s="76"/>
      <c r="Y77" s="76"/>
      <c r="Z77" s="38"/>
      <c r="AA77" s="72"/>
      <c r="AB77" s="57"/>
    </row>
    <row r="78" spans="1:28" ht="30" x14ac:dyDescent="0.25">
      <c r="A78" s="38">
        <v>73</v>
      </c>
      <c r="B78" s="39" t="s">
        <v>46</v>
      </c>
      <c r="C78" s="40" t="s">
        <v>526</v>
      </c>
      <c r="D78" s="40" t="s">
        <v>47</v>
      </c>
      <c r="E78" s="75">
        <f t="shared" si="35"/>
        <v>0.1</v>
      </c>
      <c r="F78" s="76">
        <f t="shared" si="32"/>
        <v>0</v>
      </c>
      <c r="G78" s="76">
        <f t="shared" si="36"/>
        <v>0</v>
      </c>
      <c r="H78" s="76">
        <f t="shared" si="37"/>
        <v>0</v>
      </c>
      <c r="I78" s="76">
        <f t="shared" si="38"/>
        <v>0</v>
      </c>
      <c r="J78" s="76">
        <f t="shared" si="30"/>
        <v>0</v>
      </c>
      <c r="K78" s="76"/>
      <c r="L78" s="76"/>
      <c r="M78" s="76"/>
      <c r="N78" s="76">
        <f t="shared" si="22"/>
        <v>0</v>
      </c>
      <c r="O78" s="76"/>
      <c r="P78" s="76"/>
      <c r="Q78" s="76"/>
      <c r="R78" s="76">
        <f t="shared" si="33"/>
        <v>0</v>
      </c>
      <c r="S78" s="76"/>
      <c r="T78" s="76"/>
      <c r="U78" s="76"/>
      <c r="V78" s="76">
        <f t="shared" si="34"/>
        <v>0.1</v>
      </c>
      <c r="W78" s="76"/>
      <c r="X78" s="76">
        <v>0.1</v>
      </c>
      <c r="Y78" s="76"/>
      <c r="Z78" s="38"/>
      <c r="AA78" s="72"/>
      <c r="AB78" s="57"/>
    </row>
    <row r="79" spans="1:28" ht="75" x14ac:dyDescent="0.25">
      <c r="A79" s="38">
        <v>74</v>
      </c>
      <c r="B79" s="39" t="s">
        <v>591</v>
      </c>
      <c r="C79" s="40" t="s">
        <v>540</v>
      </c>
      <c r="D79" s="40" t="s">
        <v>77</v>
      </c>
      <c r="E79" s="75">
        <f t="shared" si="35"/>
        <v>8.6499999999999986</v>
      </c>
      <c r="F79" s="76">
        <f t="shared" si="32"/>
        <v>6.9899999999999993</v>
      </c>
      <c r="G79" s="76">
        <f t="shared" si="36"/>
        <v>0</v>
      </c>
      <c r="H79" s="76">
        <f t="shared" si="37"/>
        <v>6.97</v>
      </c>
      <c r="I79" s="76">
        <f t="shared" si="38"/>
        <v>0.02</v>
      </c>
      <c r="J79" s="76">
        <f t="shared" si="30"/>
        <v>0</v>
      </c>
      <c r="K79" s="76"/>
      <c r="L79" s="76"/>
      <c r="M79" s="76"/>
      <c r="N79" s="76">
        <f t="shared" si="22"/>
        <v>0</v>
      </c>
      <c r="O79" s="76"/>
      <c r="P79" s="76"/>
      <c r="Q79" s="76"/>
      <c r="R79" s="76">
        <f t="shared" si="33"/>
        <v>6.9899999999999993</v>
      </c>
      <c r="S79" s="76"/>
      <c r="T79" s="76">
        <v>6.97</v>
      </c>
      <c r="U79" s="76">
        <v>0.02</v>
      </c>
      <c r="V79" s="76">
        <f t="shared" si="34"/>
        <v>1.66</v>
      </c>
      <c r="W79" s="76"/>
      <c r="X79" s="76">
        <v>0.42</v>
      </c>
      <c r="Y79" s="76">
        <v>1.24</v>
      </c>
      <c r="Z79" s="38"/>
      <c r="AA79" s="72"/>
      <c r="AB79" s="57"/>
    </row>
    <row r="80" spans="1:28" ht="51.6" customHeight="1" x14ac:dyDescent="0.25">
      <c r="A80" s="38">
        <v>75</v>
      </c>
      <c r="B80" s="39" t="s">
        <v>592</v>
      </c>
      <c r="C80" s="40" t="s">
        <v>547</v>
      </c>
      <c r="D80" s="40" t="s">
        <v>450</v>
      </c>
      <c r="E80" s="75">
        <f t="shared" si="35"/>
        <v>10.41</v>
      </c>
      <c r="F80" s="76">
        <f t="shared" si="32"/>
        <v>10.09</v>
      </c>
      <c r="G80" s="76">
        <f t="shared" si="36"/>
        <v>0</v>
      </c>
      <c r="H80" s="76">
        <f t="shared" si="37"/>
        <v>10.09</v>
      </c>
      <c r="I80" s="76">
        <f t="shared" si="38"/>
        <v>0</v>
      </c>
      <c r="J80" s="76">
        <f t="shared" si="30"/>
        <v>0</v>
      </c>
      <c r="K80" s="76"/>
      <c r="L80" s="76"/>
      <c r="M80" s="76"/>
      <c r="N80" s="76">
        <f t="shared" ref="N80:N111" si="39">SUM(O80:Q80)</f>
        <v>0</v>
      </c>
      <c r="O80" s="76"/>
      <c r="P80" s="76"/>
      <c r="Q80" s="76"/>
      <c r="R80" s="76">
        <f t="shared" si="33"/>
        <v>10.09</v>
      </c>
      <c r="S80" s="76"/>
      <c r="T80" s="76">
        <v>10.09</v>
      </c>
      <c r="U80" s="76"/>
      <c r="V80" s="76">
        <f t="shared" si="34"/>
        <v>0.32</v>
      </c>
      <c r="W80" s="76"/>
      <c r="X80" s="76"/>
      <c r="Y80" s="76">
        <v>0.32</v>
      </c>
      <c r="Z80" s="38"/>
      <c r="AA80" s="72"/>
      <c r="AB80" s="57"/>
    </row>
    <row r="81" spans="1:30" ht="48.6" customHeight="1" x14ac:dyDescent="0.25">
      <c r="A81" s="38">
        <v>76</v>
      </c>
      <c r="B81" s="39" t="s">
        <v>593</v>
      </c>
      <c r="C81" s="40" t="s">
        <v>548</v>
      </c>
      <c r="D81" s="40" t="s">
        <v>450</v>
      </c>
      <c r="E81" s="75">
        <f t="shared" si="35"/>
        <v>8.82</v>
      </c>
      <c r="F81" s="76">
        <f t="shared" si="32"/>
        <v>8.67</v>
      </c>
      <c r="G81" s="76">
        <f t="shared" si="36"/>
        <v>0</v>
      </c>
      <c r="H81" s="76">
        <f t="shared" si="37"/>
        <v>8.67</v>
      </c>
      <c r="I81" s="76">
        <f t="shared" si="38"/>
        <v>0</v>
      </c>
      <c r="J81" s="76">
        <f t="shared" si="30"/>
        <v>0</v>
      </c>
      <c r="K81" s="76"/>
      <c r="L81" s="76"/>
      <c r="M81" s="76"/>
      <c r="N81" s="76">
        <f t="shared" si="39"/>
        <v>0</v>
      </c>
      <c r="O81" s="76"/>
      <c r="P81" s="76"/>
      <c r="Q81" s="76"/>
      <c r="R81" s="76">
        <f t="shared" si="33"/>
        <v>8.67</v>
      </c>
      <c r="S81" s="76"/>
      <c r="T81" s="76">
        <v>8.67</v>
      </c>
      <c r="U81" s="76"/>
      <c r="V81" s="76">
        <f t="shared" si="34"/>
        <v>0.15</v>
      </c>
      <c r="W81" s="76"/>
      <c r="X81" s="76"/>
      <c r="Y81" s="76">
        <v>0.15</v>
      </c>
      <c r="Z81" s="38"/>
      <c r="AA81" s="72"/>
      <c r="AB81" s="57"/>
    </row>
    <row r="82" spans="1:30" ht="48.95" customHeight="1" x14ac:dyDescent="0.25">
      <c r="A82" s="38">
        <v>77</v>
      </c>
      <c r="B82" s="39" t="s">
        <v>594</v>
      </c>
      <c r="C82" s="40" t="s">
        <v>549</v>
      </c>
      <c r="D82" s="40" t="s">
        <v>450</v>
      </c>
      <c r="E82" s="75">
        <f t="shared" si="35"/>
        <v>12.08</v>
      </c>
      <c r="F82" s="76">
        <f t="shared" si="32"/>
        <v>12.08</v>
      </c>
      <c r="G82" s="76">
        <f t="shared" si="36"/>
        <v>0</v>
      </c>
      <c r="H82" s="76">
        <f t="shared" si="37"/>
        <v>12.01</v>
      </c>
      <c r="I82" s="76">
        <f t="shared" si="38"/>
        <v>7.0000000000000007E-2</v>
      </c>
      <c r="J82" s="76">
        <f t="shared" si="30"/>
        <v>0</v>
      </c>
      <c r="K82" s="76"/>
      <c r="L82" s="76"/>
      <c r="M82" s="76"/>
      <c r="N82" s="76">
        <f t="shared" si="39"/>
        <v>0</v>
      </c>
      <c r="O82" s="76"/>
      <c r="P82" s="76"/>
      <c r="Q82" s="76"/>
      <c r="R82" s="76">
        <f t="shared" si="33"/>
        <v>12.08</v>
      </c>
      <c r="S82" s="76"/>
      <c r="T82" s="76">
        <v>12.01</v>
      </c>
      <c r="U82" s="76">
        <v>7.0000000000000007E-2</v>
      </c>
      <c r="V82" s="76">
        <f t="shared" si="34"/>
        <v>0</v>
      </c>
      <c r="W82" s="76"/>
      <c r="X82" s="76"/>
      <c r="Y82" s="76"/>
      <c r="Z82" s="38"/>
      <c r="AA82" s="72"/>
      <c r="AB82" s="57"/>
    </row>
    <row r="83" spans="1:30" ht="30" x14ac:dyDescent="0.25">
      <c r="A83" s="38">
        <v>78</v>
      </c>
      <c r="B83" s="39" t="s">
        <v>101</v>
      </c>
      <c r="C83" s="40" t="s">
        <v>554</v>
      </c>
      <c r="D83" s="50" t="s">
        <v>102</v>
      </c>
      <c r="E83" s="79">
        <f t="shared" si="35"/>
        <v>62.679999999999993</v>
      </c>
      <c r="F83" s="76">
        <f t="shared" si="32"/>
        <v>41.41</v>
      </c>
      <c r="G83" s="76">
        <f t="shared" si="36"/>
        <v>0</v>
      </c>
      <c r="H83" s="76">
        <f t="shared" si="37"/>
        <v>40.049999999999997</v>
      </c>
      <c r="I83" s="76">
        <f t="shared" si="38"/>
        <v>1.36</v>
      </c>
      <c r="J83" s="76">
        <f t="shared" si="30"/>
        <v>0</v>
      </c>
      <c r="K83" s="76"/>
      <c r="L83" s="76"/>
      <c r="M83" s="76"/>
      <c r="N83" s="76">
        <f t="shared" si="39"/>
        <v>0</v>
      </c>
      <c r="O83" s="76"/>
      <c r="P83" s="76"/>
      <c r="Q83" s="76"/>
      <c r="R83" s="76">
        <f t="shared" si="33"/>
        <v>41.41</v>
      </c>
      <c r="S83" s="76"/>
      <c r="T83" s="76">
        <v>40.049999999999997</v>
      </c>
      <c r="U83" s="76">
        <v>1.36</v>
      </c>
      <c r="V83" s="76">
        <f t="shared" si="34"/>
        <v>21.27</v>
      </c>
      <c r="W83" s="76"/>
      <c r="X83" s="76"/>
      <c r="Y83" s="76">
        <v>21.27</v>
      </c>
      <c r="Z83" s="38"/>
      <c r="AA83" s="72"/>
      <c r="AB83" s="57"/>
    </row>
    <row r="84" spans="1:30" ht="30" x14ac:dyDescent="0.25">
      <c r="A84" s="38">
        <v>79</v>
      </c>
      <c r="B84" s="39" t="s">
        <v>103</v>
      </c>
      <c r="C84" s="40" t="s">
        <v>555</v>
      </c>
      <c r="D84" s="40" t="s">
        <v>104</v>
      </c>
      <c r="E84" s="75">
        <f t="shared" si="35"/>
        <v>31.720000000000002</v>
      </c>
      <c r="F84" s="76">
        <f t="shared" si="32"/>
        <v>25.330000000000002</v>
      </c>
      <c r="G84" s="76">
        <f t="shared" si="36"/>
        <v>0</v>
      </c>
      <c r="H84" s="76">
        <f t="shared" si="37"/>
        <v>3.94</v>
      </c>
      <c r="I84" s="76">
        <f t="shared" si="38"/>
        <v>21.39</v>
      </c>
      <c r="J84" s="76">
        <f t="shared" si="30"/>
        <v>0</v>
      </c>
      <c r="K84" s="76"/>
      <c r="L84" s="76"/>
      <c r="M84" s="76"/>
      <c r="N84" s="76">
        <f t="shared" si="39"/>
        <v>0</v>
      </c>
      <c r="O84" s="76"/>
      <c r="P84" s="76"/>
      <c r="Q84" s="76"/>
      <c r="R84" s="76">
        <f t="shared" si="33"/>
        <v>25.330000000000002</v>
      </c>
      <c r="S84" s="76"/>
      <c r="T84" s="76">
        <v>3.94</v>
      </c>
      <c r="U84" s="76">
        <v>21.39</v>
      </c>
      <c r="V84" s="76">
        <f t="shared" si="34"/>
        <v>6.3900000000000006</v>
      </c>
      <c r="W84" s="76"/>
      <c r="X84" s="76">
        <v>0.32</v>
      </c>
      <c r="Y84" s="76">
        <v>6.07</v>
      </c>
      <c r="Z84" s="38"/>
      <c r="AA84" s="72"/>
      <c r="AB84" s="57"/>
    </row>
    <row r="85" spans="1:30" ht="45" x14ac:dyDescent="0.25">
      <c r="A85" s="38">
        <v>80</v>
      </c>
      <c r="B85" s="39" t="s">
        <v>105</v>
      </c>
      <c r="C85" s="40" t="s">
        <v>556</v>
      </c>
      <c r="D85" s="40" t="s">
        <v>106</v>
      </c>
      <c r="E85" s="75">
        <f t="shared" si="35"/>
        <v>13.120000000000001</v>
      </c>
      <c r="F85" s="76">
        <f t="shared" si="32"/>
        <v>1.37</v>
      </c>
      <c r="G85" s="76">
        <f t="shared" si="36"/>
        <v>0</v>
      </c>
      <c r="H85" s="76">
        <f t="shared" si="37"/>
        <v>1.37</v>
      </c>
      <c r="I85" s="76">
        <f t="shared" si="38"/>
        <v>0</v>
      </c>
      <c r="J85" s="76">
        <f t="shared" si="30"/>
        <v>0</v>
      </c>
      <c r="K85" s="76"/>
      <c r="L85" s="76"/>
      <c r="M85" s="76"/>
      <c r="N85" s="76">
        <f t="shared" si="39"/>
        <v>0</v>
      </c>
      <c r="O85" s="76"/>
      <c r="P85" s="76"/>
      <c r="Q85" s="76"/>
      <c r="R85" s="76">
        <f t="shared" si="33"/>
        <v>1.37</v>
      </c>
      <c r="S85" s="76"/>
      <c r="T85" s="76">
        <v>1.37</v>
      </c>
      <c r="U85" s="76"/>
      <c r="V85" s="76">
        <f t="shared" si="34"/>
        <v>11.75</v>
      </c>
      <c r="W85" s="76"/>
      <c r="X85" s="76">
        <v>0.75</v>
      </c>
      <c r="Y85" s="76">
        <v>11</v>
      </c>
      <c r="Z85" s="38"/>
      <c r="AA85" s="72"/>
      <c r="AB85" s="57"/>
      <c r="AD85" s="69"/>
    </row>
    <row r="86" spans="1:30" ht="33.6" customHeight="1" x14ac:dyDescent="0.25">
      <c r="A86" s="38">
        <v>81</v>
      </c>
      <c r="B86" s="39" t="s">
        <v>888</v>
      </c>
      <c r="C86" s="40" t="s">
        <v>503</v>
      </c>
      <c r="D86" s="40" t="s">
        <v>570</v>
      </c>
      <c r="E86" s="77">
        <v>1.94</v>
      </c>
      <c r="F86" s="76">
        <f t="shared" si="32"/>
        <v>1.43</v>
      </c>
      <c r="G86" s="76">
        <f t="shared" ref="G86:I92" si="40">K86+O86+S86</f>
        <v>0</v>
      </c>
      <c r="H86" s="76">
        <f t="shared" si="40"/>
        <v>1.43</v>
      </c>
      <c r="I86" s="76">
        <f t="shared" si="40"/>
        <v>0</v>
      </c>
      <c r="J86" s="76">
        <f t="shared" si="30"/>
        <v>0</v>
      </c>
      <c r="K86" s="76"/>
      <c r="L86" s="76"/>
      <c r="M86" s="76"/>
      <c r="N86" s="76">
        <f t="shared" si="39"/>
        <v>0</v>
      </c>
      <c r="O86" s="76"/>
      <c r="P86" s="76"/>
      <c r="Q86" s="76"/>
      <c r="R86" s="76">
        <f t="shared" si="33"/>
        <v>1.43</v>
      </c>
      <c r="S86" s="76"/>
      <c r="T86" s="76">
        <v>1.43</v>
      </c>
      <c r="U86" s="76"/>
      <c r="V86" s="76">
        <f t="shared" si="34"/>
        <v>0.51</v>
      </c>
      <c r="W86" s="76"/>
      <c r="X86" s="76"/>
      <c r="Y86" s="76">
        <v>0.51</v>
      </c>
      <c r="Z86" s="38"/>
      <c r="AA86" s="70"/>
      <c r="AB86" s="57"/>
    </row>
    <row r="87" spans="1:30" ht="45" customHeight="1" x14ac:dyDescent="0.25">
      <c r="A87" s="38">
        <v>82</v>
      </c>
      <c r="B87" s="39" t="s">
        <v>295</v>
      </c>
      <c r="C87" s="40" t="s">
        <v>503</v>
      </c>
      <c r="D87" s="40" t="s">
        <v>569</v>
      </c>
      <c r="E87" s="77">
        <v>4.04</v>
      </c>
      <c r="F87" s="76">
        <f t="shared" si="32"/>
        <v>2.85</v>
      </c>
      <c r="G87" s="76">
        <f t="shared" si="40"/>
        <v>0</v>
      </c>
      <c r="H87" s="76">
        <f t="shared" si="40"/>
        <v>1.33</v>
      </c>
      <c r="I87" s="76">
        <f t="shared" si="40"/>
        <v>1.52</v>
      </c>
      <c r="J87" s="76">
        <f t="shared" si="30"/>
        <v>0</v>
      </c>
      <c r="K87" s="76"/>
      <c r="L87" s="76"/>
      <c r="M87" s="76"/>
      <c r="N87" s="76">
        <f t="shared" si="39"/>
        <v>0</v>
      </c>
      <c r="O87" s="76"/>
      <c r="P87" s="76"/>
      <c r="Q87" s="76"/>
      <c r="R87" s="76">
        <f t="shared" si="33"/>
        <v>2.85</v>
      </c>
      <c r="S87" s="76"/>
      <c r="T87" s="76">
        <v>1.33</v>
      </c>
      <c r="U87" s="76">
        <v>1.52</v>
      </c>
      <c r="V87" s="76">
        <f t="shared" si="34"/>
        <v>1.19</v>
      </c>
      <c r="W87" s="76"/>
      <c r="X87" s="76"/>
      <c r="Y87" s="76">
        <v>1.19</v>
      </c>
      <c r="Z87" s="38"/>
      <c r="AA87" s="70"/>
      <c r="AB87" s="57"/>
    </row>
    <row r="88" spans="1:30" ht="30" x14ac:dyDescent="0.25">
      <c r="A88" s="38">
        <v>83</v>
      </c>
      <c r="B88" s="39" t="s">
        <v>299</v>
      </c>
      <c r="C88" s="40" t="s">
        <v>503</v>
      </c>
      <c r="D88" s="40" t="s">
        <v>566</v>
      </c>
      <c r="E88" s="77">
        <v>21.07</v>
      </c>
      <c r="F88" s="76">
        <f t="shared" si="32"/>
        <v>20.75</v>
      </c>
      <c r="G88" s="76">
        <f t="shared" si="40"/>
        <v>0</v>
      </c>
      <c r="H88" s="76">
        <f t="shared" si="40"/>
        <v>3.63</v>
      </c>
      <c r="I88" s="76">
        <f t="shared" si="40"/>
        <v>17.12</v>
      </c>
      <c r="J88" s="76">
        <f t="shared" si="30"/>
        <v>0</v>
      </c>
      <c r="K88" s="76"/>
      <c r="L88" s="76"/>
      <c r="M88" s="76"/>
      <c r="N88" s="76">
        <f t="shared" si="39"/>
        <v>0</v>
      </c>
      <c r="O88" s="76"/>
      <c r="P88" s="76"/>
      <c r="Q88" s="76"/>
      <c r="R88" s="76">
        <f t="shared" si="33"/>
        <v>20.75</v>
      </c>
      <c r="S88" s="76"/>
      <c r="T88" s="76">
        <v>3.63</v>
      </c>
      <c r="U88" s="76">
        <v>17.12</v>
      </c>
      <c r="V88" s="76">
        <f t="shared" si="34"/>
        <v>0.32</v>
      </c>
      <c r="W88" s="76"/>
      <c r="X88" s="76"/>
      <c r="Y88" s="76">
        <v>0.32</v>
      </c>
      <c r="Z88" s="38"/>
      <c r="AA88" s="70"/>
      <c r="AB88" s="57"/>
    </row>
    <row r="89" spans="1:30" ht="30" x14ac:dyDescent="0.25">
      <c r="A89" s="38">
        <v>84</v>
      </c>
      <c r="B89" s="39" t="s">
        <v>302</v>
      </c>
      <c r="C89" s="40" t="s">
        <v>503</v>
      </c>
      <c r="D89" s="40" t="s">
        <v>567</v>
      </c>
      <c r="E89" s="77">
        <v>4.22</v>
      </c>
      <c r="F89" s="76">
        <f t="shared" si="32"/>
        <v>2.9899999999999998</v>
      </c>
      <c r="G89" s="76">
        <f t="shared" si="40"/>
        <v>0</v>
      </c>
      <c r="H89" s="76">
        <f t="shared" si="40"/>
        <v>2.98</v>
      </c>
      <c r="I89" s="76">
        <f t="shared" si="40"/>
        <v>0.01</v>
      </c>
      <c r="J89" s="76">
        <f t="shared" si="30"/>
        <v>0</v>
      </c>
      <c r="K89" s="76"/>
      <c r="L89" s="76"/>
      <c r="M89" s="76"/>
      <c r="N89" s="76">
        <f t="shared" si="39"/>
        <v>0</v>
      </c>
      <c r="O89" s="76"/>
      <c r="P89" s="76"/>
      <c r="Q89" s="76"/>
      <c r="R89" s="76">
        <f t="shared" si="33"/>
        <v>2.9899999999999998</v>
      </c>
      <c r="S89" s="76"/>
      <c r="T89" s="76">
        <v>2.98</v>
      </c>
      <c r="U89" s="76">
        <v>0.01</v>
      </c>
      <c r="V89" s="76">
        <f t="shared" si="34"/>
        <v>1.23</v>
      </c>
      <c r="W89" s="76"/>
      <c r="X89" s="76"/>
      <c r="Y89" s="76">
        <v>1.23</v>
      </c>
      <c r="Z89" s="38"/>
      <c r="AA89" s="70"/>
      <c r="AB89" s="57"/>
    </row>
    <row r="90" spans="1:30" ht="30" x14ac:dyDescent="0.25">
      <c r="A90" s="38">
        <v>85</v>
      </c>
      <c r="B90" s="39" t="s">
        <v>303</v>
      </c>
      <c r="C90" s="40" t="s">
        <v>503</v>
      </c>
      <c r="D90" s="40" t="s">
        <v>568</v>
      </c>
      <c r="E90" s="77">
        <v>2.84</v>
      </c>
      <c r="F90" s="76">
        <f t="shared" si="32"/>
        <v>2.63</v>
      </c>
      <c r="G90" s="76">
        <f t="shared" si="40"/>
        <v>0</v>
      </c>
      <c r="H90" s="76">
        <f t="shared" si="40"/>
        <v>1.46</v>
      </c>
      <c r="I90" s="76">
        <f t="shared" si="40"/>
        <v>1.17</v>
      </c>
      <c r="J90" s="76">
        <f t="shared" si="30"/>
        <v>0</v>
      </c>
      <c r="K90" s="76"/>
      <c r="L90" s="76"/>
      <c r="M90" s="76"/>
      <c r="N90" s="76">
        <f t="shared" si="39"/>
        <v>0</v>
      </c>
      <c r="O90" s="76"/>
      <c r="P90" s="76"/>
      <c r="Q90" s="76"/>
      <c r="R90" s="76">
        <f t="shared" si="33"/>
        <v>2.63</v>
      </c>
      <c r="S90" s="76"/>
      <c r="T90" s="76">
        <v>1.46</v>
      </c>
      <c r="U90" s="76">
        <v>1.17</v>
      </c>
      <c r="V90" s="76">
        <f t="shared" si="34"/>
        <v>0.21</v>
      </c>
      <c r="W90" s="76"/>
      <c r="X90" s="76"/>
      <c r="Y90" s="76">
        <v>0.21</v>
      </c>
      <c r="Z90" s="38"/>
      <c r="AA90" s="70"/>
      <c r="AB90" s="57"/>
      <c r="AD90" s="69"/>
    </row>
    <row r="91" spans="1:30" ht="32.450000000000003" customHeight="1" x14ac:dyDescent="0.25">
      <c r="A91" s="38">
        <v>86</v>
      </c>
      <c r="B91" s="39" t="s">
        <v>596</v>
      </c>
      <c r="C91" s="40" t="s">
        <v>504</v>
      </c>
      <c r="D91" s="40" t="s">
        <v>463</v>
      </c>
      <c r="E91" s="77">
        <v>1.32</v>
      </c>
      <c r="F91" s="76">
        <f t="shared" si="32"/>
        <v>1.17</v>
      </c>
      <c r="G91" s="76">
        <f t="shared" si="40"/>
        <v>0</v>
      </c>
      <c r="H91" s="76">
        <f t="shared" si="40"/>
        <v>1.17</v>
      </c>
      <c r="I91" s="76">
        <f t="shared" si="40"/>
        <v>0</v>
      </c>
      <c r="J91" s="76">
        <f t="shared" si="30"/>
        <v>0</v>
      </c>
      <c r="K91" s="76"/>
      <c r="L91" s="76"/>
      <c r="M91" s="76"/>
      <c r="N91" s="76">
        <f t="shared" si="39"/>
        <v>0</v>
      </c>
      <c r="O91" s="76"/>
      <c r="P91" s="76"/>
      <c r="Q91" s="76"/>
      <c r="R91" s="76">
        <f t="shared" si="33"/>
        <v>1.17</v>
      </c>
      <c r="S91" s="76"/>
      <c r="T91" s="76">
        <v>1.17</v>
      </c>
      <c r="U91" s="76"/>
      <c r="V91" s="76">
        <f t="shared" si="34"/>
        <v>0.15</v>
      </c>
      <c r="W91" s="76"/>
      <c r="X91" s="76"/>
      <c r="Y91" s="76">
        <v>0.15</v>
      </c>
      <c r="Z91" s="38"/>
      <c r="AA91" s="70"/>
      <c r="AB91" s="57"/>
    </row>
    <row r="92" spans="1:30" ht="45" x14ac:dyDescent="0.25">
      <c r="A92" s="38">
        <v>87</v>
      </c>
      <c r="B92" s="39" t="s">
        <v>595</v>
      </c>
      <c r="C92" s="40" t="s">
        <v>505</v>
      </c>
      <c r="D92" s="40" t="s">
        <v>464</v>
      </c>
      <c r="E92" s="77">
        <v>18.54</v>
      </c>
      <c r="F92" s="76">
        <f t="shared" si="32"/>
        <v>5.48</v>
      </c>
      <c r="G92" s="76">
        <f t="shared" si="40"/>
        <v>0</v>
      </c>
      <c r="H92" s="76">
        <f t="shared" si="40"/>
        <v>5.48</v>
      </c>
      <c r="I92" s="76">
        <f t="shared" si="40"/>
        <v>0</v>
      </c>
      <c r="J92" s="76">
        <f t="shared" ref="J92:J111" si="41">SUM(K92:M92)</f>
        <v>0</v>
      </c>
      <c r="K92" s="76"/>
      <c r="L92" s="76"/>
      <c r="M92" s="76"/>
      <c r="N92" s="76">
        <f t="shared" si="39"/>
        <v>0</v>
      </c>
      <c r="O92" s="76"/>
      <c r="P92" s="76"/>
      <c r="Q92" s="76"/>
      <c r="R92" s="76">
        <f t="shared" si="33"/>
        <v>5.48</v>
      </c>
      <c r="S92" s="76"/>
      <c r="T92" s="76">
        <v>5.48</v>
      </c>
      <c r="U92" s="76"/>
      <c r="V92" s="76">
        <f t="shared" si="34"/>
        <v>13.06</v>
      </c>
      <c r="W92" s="76"/>
      <c r="X92" s="76">
        <v>0.74</v>
      </c>
      <c r="Y92" s="76">
        <v>12.32</v>
      </c>
      <c r="Z92" s="38"/>
      <c r="AA92" s="70"/>
      <c r="AB92" s="57"/>
    </row>
    <row r="93" spans="1:30" ht="30" x14ac:dyDescent="0.25">
      <c r="A93" s="38">
        <v>88</v>
      </c>
      <c r="B93" s="39" t="s">
        <v>72</v>
      </c>
      <c r="C93" s="40" t="s">
        <v>576</v>
      </c>
      <c r="D93" s="40" t="s">
        <v>74</v>
      </c>
      <c r="E93" s="75">
        <f>F93+V93</f>
        <v>29.049999999999997</v>
      </c>
      <c r="F93" s="76">
        <f t="shared" si="32"/>
        <v>13.45</v>
      </c>
      <c r="G93" s="76">
        <f t="shared" ref="G93:I96" si="42">O93+S93</f>
        <v>0</v>
      </c>
      <c r="H93" s="76">
        <f t="shared" si="42"/>
        <v>6</v>
      </c>
      <c r="I93" s="76">
        <f t="shared" si="42"/>
        <v>7.45</v>
      </c>
      <c r="J93" s="76">
        <f t="shared" si="41"/>
        <v>0</v>
      </c>
      <c r="K93" s="76"/>
      <c r="L93" s="76"/>
      <c r="M93" s="76"/>
      <c r="N93" s="76">
        <f t="shared" si="39"/>
        <v>7.0000000000000007E-2</v>
      </c>
      <c r="O93" s="76"/>
      <c r="P93" s="76"/>
      <c r="Q93" s="76">
        <v>7.0000000000000007E-2</v>
      </c>
      <c r="R93" s="76">
        <f t="shared" si="33"/>
        <v>13.379999999999999</v>
      </c>
      <c r="S93" s="76"/>
      <c r="T93" s="76">
        <v>6</v>
      </c>
      <c r="U93" s="76">
        <v>7.38</v>
      </c>
      <c r="V93" s="76">
        <f t="shared" si="34"/>
        <v>15.6</v>
      </c>
      <c r="W93" s="76"/>
      <c r="X93" s="76"/>
      <c r="Y93" s="76">
        <v>15.6</v>
      </c>
      <c r="Z93" s="38"/>
      <c r="AA93" s="72"/>
      <c r="AB93" s="57"/>
    </row>
    <row r="94" spans="1:30" ht="60" x14ac:dyDescent="0.25">
      <c r="A94" s="38">
        <v>89</v>
      </c>
      <c r="B94" s="39" t="s">
        <v>597</v>
      </c>
      <c r="C94" s="40" t="s">
        <v>577</v>
      </c>
      <c r="D94" s="40" t="s">
        <v>78</v>
      </c>
      <c r="E94" s="75">
        <f>F94+V94</f>
        <v>2.1</v>
      </c>
      <c r="F94" s="76">
        <f t="shared" si="32"/>
        <v>0</v>
      </c>
      <c r="G94" s="76">
        <f t="shared" si="42"/>
        <v>0</v>
      </c>
      <c r="H94" s="76">
        <f t="shared" si="42"/>
        <v>0</v>
      </c>
      <c r="I94" s="76">
        <f t="shared" si="42"/>
        <v>0</v>
      </c>
      <c r="J94" s="76">
        <f t="shared" si="41"/>
        <v>0</v>
      </c>
      <c r="K94" s="76"/>
      <c r="L94" s="76"/>
      <c r="M94" s="76"/>
      <c r="N94" s="76">
        <f t="shared" si="39"/>
        <v>0</v>
      </c>
      <c r="O94" s="76"/>
      <c r="P94" s="76"/>
      <c r="Q94" s="76"/>
      <c r="R94" s="76">
        <f t="shared" si="33"/>
        <v>0</v>
      </c>
      <c r="S94" s="76"/>
      <c r="T94" s="76"/>
      <c r="U94" s="76"/>
      <c r="V94" s="76">
        <f t="shared" si="34"/>
        <v>2.1</v>
      </c>
      <c r="W94" s="76"/>
      <c r="X94" s="76">
        <v>1.6</v>
      </c>
      <c r="Y94" s="76">
        <v>0.5</v>
      </c>
      <c r="Z94" s="38"/>
      <c r="AA94" s="72"/>
      <c r="AB94" s="57"/>
    </row>
    <row r="95" spans="1:30" ht="30" x14ac:dyDescent="0.25">
      <c r="A95" s="38">
        <v>90</v>
      </c>
      <c r="B95" s="39" t="s">
        <v>598</v>
      </c>
      <c r="C95" s="40" t="s">
        <v>507</v>
      </c>
      <c r="D95" s="40" t="s">
        <v>86</v>
      </c>
      <c r="E95" s="75">
        <f>F95+V95</f>
        <v>20.27</v>
      </c>
      <c r="F95" s="76">
        <f t="shared" si="32"/>
        <v>20.27</v>
      </c>
      <c r="G95" s="76">
        <f t="shared" si="42"/>
        <v>0</v>
      </c>
      <c r="H95" s="76">
        <f t="shared" si="42"/>
        <v>3.96</v>
      </c>
      <c r="I95" s="76">
        <f t="shared" si="42"/>
        <v>16.309999999999999</v>
      </c>
      <c r="J95" s="76">
        <f t="shared" si="41"/>
        <v>0</v>
      </c>
      <c r="K95" s="76"/>
      <c r="L95" s="76"/>
      <c r="M95" s="76"/>
      <c r="N95" s="76">
        <f t="shared" si="39"/>
        <v>0</v>
      </c>
      <c r="O95" s="76"/>
      <c r="P95" s="76"/>
      <c r="Q95" s="76"/>
      <c r="R95" s="76">
        <f t="shared" si="33"/>
        <v>20.27</v>
      </c>
      <c r="S95" s="76"/>
      <c r="T95" s="76">
        <v>3.96</v>
      </c>
      <c r="U95" s="76">
        <v>16.309999999999999</v>
      </c>
      <c r="V95" s="76">
        <f t="shared" si="34"/>
        <v>0</v>
      </c>
      <c r="W95" s="76"/>
      <c r="X95" s="76"/>
      <c r="Y95" s="76"/>
      <c r="Z95" s="38"/>
      <c r="AA95" s="72"/>
      <c r="AB95" s="57"/>
    </row>
    <row r="96" spans="1:30" ht="60" x14ac:dyDescent="0.25">
      <c r="A96" s="38">
        <v>91</v>
      </c>
      <c r="B96" s="39" t="s">
        <v>89</v>
      </c>
      <c r="C96" s="40" t="s">
        <v>546</v>
      </c>
      <c r="D96" s="40" t="s">
        <v>90</v>
      </c>
      <c r="E96" s="75">
        <f>F96+V96</f>
        <v>29.240000000000002</v>
      </c>
      <c r="F96" s="76">
        <f t="shared" si="32"/>
        <v>25.14</v>
      </c>
      <c r="G96" s="76">
        <f t="shared" si="42"/>
        <v>0</v>
      </c>
      <c r="H96" s="76">
        <f t="shared" si="42"/>
        <v>0</v>
      </c>
      <c r="I96" s="76">
        <f t="shared" si="42"/>
        <v>25.14</v>
      </c>
      <c r="J96" s="76">
        <f t="shared" si="41"/>
        <v>0</v>
      </c>
      <c r="K96" s="76"/>
      <c r="L96" s="76"/>
      <c r="M96" s="76"/>
      <c r="N96" s="76">
        <f t="shared" si="39"/>
        <v>25.14</v>
      </c>
      <c r="O96" s="76"/>
      <c r="P96" s="76"/>
      <c r="Q96" s="76">
        <v>25.14</v>
      </c>
      <c r="R96" s="76">
        <f t="shared" si="33"/>
        <v>0</v>
      </c>
      <c r="S96" s="76"/>
      <c r="T96" s="76"/>
      <c r="U96" s="76"/>
      <c r="V96" s="76">
        <f t="shared" si="34"/>
        <v>4.0999999999999996</v>
      </c>
      <c r="W96" s="76"/>
      <c r="X96" s="76"/>
      <c r="Y96" s="76">
        <v>4.0999999999999996</v>
      </c>
      <c r="Z96" s="38"/>
      <c r="AA96" s="72"/>
      <c r="AB96" s="57"/>
    </row>
    <row r="97" spans="1:30" ht="30" x14ac:dyDescent="0.25">
      <c r="A97" s="38">
        <v>92</v>
      </c>
      <c r="B97" s="39" t="s">
        <v>431</v>
      </c>
      <c r="C97" s="40" t="s">
        <v>506</v>
      </c>
      <c r="D97" s="40" t="s">
        <v>432</v>
      </c>
      <c r="E97" s="77">
        <v>6.35</v>
      </c>
      <c r="F97" s="76">
        <f t="shared" si="32"/>
        <v>2.73</v>
      </c>
      <c r="G97" s="76">
        <f t="shared" ref="G97:I98" si="43">K97+O97+S97</f>
        <v>0</v>
      </c>
      <c r="H97" s="76">
        <f t="shared" si="43"/>
        <v>2.73</v>
      </c>
      <c r="I97" s="76">
        <f t="shared" si="43"/>
        <v>0</v>
      </c>
      <c r="J97" s="76">
        <f t="shared" si="41"/>
        <v>0</v>
      </c>
      <c r="K97" s="76"/>
      <c r="L97" s="76"/>
      <c r="M97" s="76"/>
      <c r="N97" s="76">
        <f t="shared" si="39"/>
        <v>0</v>
      </c>
      <c r="O97" s="76"/>
      <c r="P97" s="76"/>
      <c r="Q97" s="76"/>
      <c r="R97" s="76">
        <f t="shared" si="33"/>
        <v>2.73</v>
      </c>
      <c r="S97" s="76"/>
      <c r="T97" s="76">
        <v>2.73</v>
      </c>
      <c r="U97" s="76"/>
      <c r="V97" s="76">
        <f t="shared" si="34"/>
        <v>3.62</v>
      </c>
      <c r="W97" s="76"/>
      <c r="X97" s="76"/>
      <c r="Y97" s="76">
        <v>3.62</v>
      </c>
      <c r="Z97" s="38"/>
      <c r="AA97" s="70"/>
      <c r="AB97" s="57"/>
    </row>
    <row r="98" spans="1:30" ht="60" x14ac:dyDescent="0.25">
      <c r="A98" s="38">
        <v>93</v>
      </c>
      <c r="B98" s="39" t="s">
        <v>442</v>
      </c>
      <c r="C98" s="40" t="s">
        <v>507</v>
      </c>
      <c r="D98" s="40" t="s">
        <v>443</v>
      </c>
      <c r="E98" s="77">
        <v>17.2</v>
      </c>
      <c r="F98" s="76">
        <f t="shared" si="32"/>
        <v>13.440000000000001</v>
      </c>
      <c r="G98" s="76">
        <f t="shared" si="43"/>
        <v>0</v>
      </c>
      <c r="H98" s="76">
        <f t="shared" si="43"/>
        <v>2.97</v>
      </c>
      <c r="I98" s="76">
        <f t="shared" si="43"/>
        <v>10.47</v>
      </c>
      <c r="J98" s="76">
        <f t="shared" si="41"/>
        <v>0</v>
      </c>
      <c r="K98" s="76"/>
      <c r="L98" s="76"/>
      <c r="M98" s="76"/>
      <c r="N98" s="76">
        <f t="shared" si="39"/>
        <v>0</v>
      </c>
      <c r="O98" s="76"/>
      <c r="P98" s="76"/>
      <c r="Q98" s="76"/>
      <c r="R98" s="76">
        <f t="shared" si="33"/>
        <v>13.440000000000001</v>
      </c>
      <c r="S98" s="76"/>
      <c r="T98" s="76">
        <v>2.97</v>
      </c>
      <c r="U98" s="76">
        <v>10.47</v>
      </c>
      <c r="V98" s="76">
        <f t="shared" si="34"/>
        <v>3.76</v>
      </c>
      <c r="W98" s="76"/>
      <c r="X98" s="76"/>
      <c r="Y98" s="76">
        <v>3.76</v>
      </c>
      <c r="Z98" s="38"/>
      <c r="AA98" s="70"/>
      <c r="AB98" s="57"/>
    </row>
    <row r="99" spans="1:30" ht="60" x14ac:dyDescent="0.25">
      <c r="A99" s="38">
        <v>94</v>
      </c>
      <c r="B99" s="39" t="s">
        <v>599</v>
      </c>
      <c r="C99" s="40" t="s">
        <v>516</v>
      </c>
      <c r="D99" s="40" t="s">
        <v>25</v>
      </c>
      <c r="E99" s="75">
        <f t="shared" ref="E99:E106" si="44">F99+V99</f>
        <v>36.019999999999996</v>
      </c>
      <c r="F99" s="76">
        <f t="shared" si="32"/>
        <v>36.019999999999996</v>
      </c>
      <c r="G99" s="76">
        <f t="shared" ref="G99:I106" si="45">O99+S99</f>
        <v>0</v>
      </c>
      <c r="H99" s="76">
        <f t="shared" si="45"/>
        <v>18.95</v>
      </c>
      <c r="I99" s="76">
        <f t="shared" si="45"/>
        <v>17.07</v>
      </c>
      <c r="J99" s="76">
        <f t="shared" si="41"/>
        <v>0</v>
      </c>
      <c r="K99" s="76"/>
      <c r="L99" s="76"/>
      <c r="M99" s="76"/>
      <c r="N99" s="76">
        <f t="shared" si="39"/>
        <v>14.33</v>
      </c>
      <c r="O99" s="76"/>
      <c r="P99" s="76">
        <v>10.58</v>
      </c>
      <c r="Q99" s="76">
        <v>3.75</v>
      </c>
      <c r="R99" s="76">
        <f t="shared" si="33"/>
        <v>21.689999999999998</v>
      </c>
      <c r="S99" s="76"/>
      <c r="T99" s="76">
        <v>8.3699999999999992</v>
      </c>
      <c r="U99" s="76">
        <v>13.32</v>
      </c>
      <c r="V99" s="76">
        <f t="shared" si="34"/>
        <v>0</v>
      </c>
      <c r="W99" s="76"/>
      <c r="X99" s="76"/>
      <c r="Y99" s="76"/>
      <c r="Z99" s="38"/>
      <c r="AA99" s="72"/>
      <c r="AB99" s="57"/>
    </row>
    <row r="100" spans="1:30" ht="45" x14ac:dyDescent="0.25">
      <c r="A100" s="38">
        <v>95</v>
      </c>
      <c r="B100" s="39" t="s">
        <v>26</v>
      </c>
      <c r="C100" s="40" t="s">
        <v>517</v>
      </c>
      <c r="D100" s="40" t="s">
        <v>27</v>
      </c>
      <c r="E100" s="75">
        <f t="shared" si="44"/>
        <v>6.4</v>
      </c>
      <c r="F100" s="76">
        <f t="shared" si="32"/>
        <v>6.4</v>
      </c>
      <c r="G100" s="76">
        <f t="shared" si="45"/>
        <v>0</v>
      </c>
      <c r="H100" s="76">
        <f t="shared" si="45"/>
        <v>0.4</v>
      </c>
      <c r="I100" s="76">
        <f t="shared" si="45"/>
        <v>6</v>
      </c>
      <c r="J100" s="76">
        <f t="shared" si="41"/>
        <v>0</v>
      </c>
      <c r="K100" s="76"/>
      <c r="L100" s="76"/>
      <c r="M100" s="76"/>
      <c r="N100" s="76">
        <f t="shared" si="39"/>
        <v>0</v>
      </c>
      <c r="O100" s="76"/>
      <c r="P100" s="76"/>
      <c r="Q100" s="76"/>
      <c r="R100" s="76">
        <f t="shared" si="33"/>
        <v>6.4</v>
      </c>
      <c r="S100" s="76"/>
      <c r="T100" s="76">
        <v>0.4</v>
      </c>
      <c r="U100" s="76">
        <v>6</v>
      </c>
      <c r="V100" s="76">
        <f t="shared" si="34"/>
        <v>0</v>
      </c>
      <c r="W100" s="76"/>
      <c r="X100" s="76"/>
      <c r="Y100" s="76"/>
      <c r="Z100" s="38"/>
      <c r="AA100" s="72"/>
      <c r="AB100" s="57"/>
    </row>
    <row r="101" spans="1:30" ht="60" x14ac:dyDescent="0.25">
      <c r="A101" s="38">
        <v>96</v>
      </c>
      <c r="B101" s="39" t="s">
        <v>28</v>
      </c>
      <c r="C101" s="40" t="s">
        <v>518</v>
      </c>
      <c r="D101" s="40" t="s">
        <v>30</v>
      </c>
      <c r="E101" s="75">
        <f t="shared" si="44"/>
        <v>14.179999999999998</v>
      </c>
      <c r="F101" s="76">
        <f t="shared" si="32"/>
        <v>13.739999999999998</v>
      </c>
      <c r="G101" s="76">
        <f t="shared" si="45"/>
        <v>0</v>
      </c>
      <c r="H101" s="76">
        <f t="shared" si="45"/>
        <v>2.36</v>
      </c>
      <c r="I101" s="76">
        <f t="shared" si="45"/>
        <v>11.379999999999999</v>
      </c>
      <c r="J101" s="76">
        <f t="shared" si="41"/>
        <v>0</v>
      </c>
      <c r="K101" s="76"/>
      <c r="L101" s="76"/>
      <c r="M101" s="76"/>
      <c r="N101" s="76">
        <f t="shared" si="39"/>
        <v>5.88</v>
      </c>
      <c r="O101" s="76"/>
      <c r="P101" s="76">
        <v>0.3</v>
      </c>
      <c r="Q101" s="76">
        <v>5.58</v>
      </c>
      <c r="R101" s="76">
        <f t="shared" si="33"/>
        <v>7.8599999999999994</v>
      </c>
      <c r="S101" s="76"/>
      <c r="T101" s="76">
        <v>2.06</v>
      </c>
      <c r="U101" s="76">
        <v>5.8</v>
      </c>
      <c r="V101" s="76">
        <f t="shared" si="34"/>
        <v>0.44</v>
      </c>
      <c r="W101" s="76"/>
      <c r="X101" s="76">
        <v>0.44</v>
      </c>
      <c r="Y101" s="76"/>
      <c r="Z101" s="38"/>
      <c r="AA101" s="72"/>
      <c r="AB101" s="57"/>
    </row>
    <row r="102" spans="1:30" ht="60" x14ac:dyDescent="0.25">
      <c r="A102" s="38">
        <v>97</v>
      </c>
      <c r="B102" s="39" t="s">
        <v>56</v>
      </c>
      <c r="C102" s="40" t="s">
        <v>529</v>
      </c>
      <c r="D102" s="40" t="s">
        <v>57</v>
      </c>
      <c r="E102" s="75">
        <f t="shared" si="44"/>
        <v>61.46</v>
      </c>
      <c r="F102" s="76">
        <f t="shared" ref="F102:F111" si="46">SUM(G102:I102)</f>
        <v>57.57</v>
      </c>
      <c r="G102" s="76">
        <f t="shared" si="45"/>
        <v>0</v>
      </c>
      <c r="H102" s="76">
        <f t="shared" si="45"/>
        <v>4.3</v>
      </c>
      <c r="I102" s="76">
        <f t="shared" si="45"/>
        <v>53.27</v>
      </c>
      <c r="J102" s="76">
        <f t="shared" si="41"/>
        <v>0</v>
      </c>
      <c r="K102" s="76"/>
      <c r="L102" s="76"/>
      <c r="M102" s="76"/>
      <c r="N102" s="76">
        <f t="shared" si="39"/>
        <v>0</v>
      </c>
      <c r="O102" s="76"/>
      <c r="P102" s="76"/>
      <c r="Q102" s="76"/>
      <c r="R102" s="76">
        <f t="shared" ref="R102:R111" si="47">SUM(S102:U102)</f>
        <v>57.57</v>
      </c>
      <c r="S102" s="76"/>
      <c r="T102" s="76">
        <v>4.3</v>
      </c>
      <c r="U102" s="76">
        <v>53.27</v>
      </c>
      <c r="V102" s="76">
        <f t="shared" ref="V102:V111" si="48">SUM(W102:Y102)</f>
        <v>3.89</v>
      </c>
      <c r="W102" s="76"/>
      <c r="X102" s="76"/>
      <c r="Y102" s="76">
        <v>3.89</v>
      </c>
      <c r="Z102" s="38"/>
      <c r="AA102" s="72"/>
      <c r="AB102" s="57"/>
    </row>
    <row r="103" spans="1:30" ht="45" x14ac:dyDescent="0.25">
      <c r="A103" s="38">
        <v>98</v>
      </c>
      <c r="B103" s="39" t="s">
        <v>58</v>
      </c>
      <c r="C103" s="40" t="s">
        <v>530</v>
      </c>
      <c r="D103" s="40" t="s">
        <v>565</v>
      </c>
      <c r="E103" s="75">
        <f t="shared" si="44"/>
        <v>72.36</v>
      </c>
      <c r="F103" s="76">
        <f t="shared" si="46"/>
        <v>31.11</v>
      </c>
      <c r="G103" s="76">
        <f t="shared" si="45"/>
        <v>0</v>
      </c>
      <c r="H103" s="76">
        <f t="shared" si="45"/>
        <v>4.6500000000000004</v>
      </c>
      <c r="I103" s="76">
        <f t="shared" si="45"/>
        <v>26.46</v>
      </c>
      <c r="J103" s="76">
        <f t="shared" si="41"/>
        <v>0</v>
      </c>
      <c r="K103" s="76"/>
      <c r="L103" s="76"/>
      <c r="M103" s="76"/>
      <c r="N103" s="76">
        <f t="shared" si="39"/>
        <v>0</v>
      </c>
      <c r="O103" s="76"/>
      <c r="P103" s="76"/>
      <c r="Q103" s="76"/>
      <c r="R103" s="76">
        <f t="shared" si="47"/>
        <v>31.11</v>
      </c>
      <c r="S103" s="76"/>
      <c r="T103" s="76">
        <v>4.6500000000000004</v>
      </c>
      <c r="U103" s="76">
        <v>26.46</v>
      </c>
      <c r="V103" s="76">
        <f t="shared" si="48"/>
        <v>41.25</v>
      </c>
      <c r="W103" s="76"/>
      <c r="X103" s="76"/>
      <c r="Y103" s="76">
        <v>41.25</v>
      </c>
      <c r="Z103" s="38"/>
      <c r="AA103" s="72"/>
      <c r="AB103" s="57"/>
      <c r="AD103" s="69"/>
    </row>
    <row r="104" spans="1:30" ht="45" x14ac:dyDescent="0.25">
      <c r="A104" s="38">
        <v>99</v>
      </c>
      <c r="B104" s="39" t="s">
        <v>600</v>
      </c>
      <c r="C104" s="40" t="s">
        <v>533</v>
      </c>
      <c r="D104" s="40" t="s">
        <v>63</v>
      </c>
      <c r="E104" s="75">
        <f t="shared" si="44"/>
        <v>13.629999999999999</v>
      </c>
      <c r="F104" s="76">
        <f t="shared" si="46"/>
        <v>9.57</v>
      </c>
      <c r="G104" s="76">
        <f t="shared" si="45"/>
        <v>0</v>
      </c>
      <c r="H104" s="76">
        <f t="shared" si="45"/>
        <v>8.56</v>
      </c>
      <c r="I104" s="76">
        <f t="shared" si="45"/>
        <v>1.01</v>
      </c>
      <c r="J104" s="76">
        <f t="shared" si="41"/>
        <v>0</v>
      </c>
      <c r="K104" s="76"/>
      <c r="L104" s="76"/>
      <c r="M104" s="76"/>
      <c r="N104" s="76">
        <f t="shared" si="39"/>
        <v>9.26</v>
      </c>
      <c r="O104" s="76"/>
      <c r="P104" s="76">
        <v>8.25</v>
      </c>
      <c r="Q104" s="76">
        <v>1.01</v>
      </c>
      <c r="R104" s="76">
        <f t="shared" si="47"/>
        <v>0.31</v>
      </c>
      <c r="S104" s="76"/>
      <c r="T104" s="76">
        <v>0.31</v>
      </c>
      <c r="U104" s="76"/>
      <c r="V104" s="76">
        <f t="shared" si="48"/>
        <v>4.0599999999999996</v>
      </c>
      <c r="W104" s="76"/>
      <c r="X104" s="76">
        <v>0.14000000000000001</v>
      </c>
      <c r="Y104" s="76">
        <v>3.92</v>
      </c>
      <c r="Z104" s="38"/>
      <c r="AA104" s="72"/>
      <c r="AB104" s="57"/>
    </row>
    <row r="105" spans="1:30" ht="60" x14ac:dyDescent="0.25">
      <c r="A105" s="38">
        <v>100</v>
      </c>
      <c r="B105" s="39" t="s">
        <v>79</v>
      </c>
      <c r="C105" s="40" t="s">
        <v>541</v>
      </c>
      <c r="D105" s="40" t="s">
        <v>80</v>
      </c>
      <c r="E105" s="75">
        <f t="shared" si="44"/>
        <v>1.17</v>
      </c>
      <c r="F105" s="76">
        <f t="shared" si="46"/>
        <v>1.17</v>
      </c>
      <c r="G105" s="76">
        <f t="shared" si="45"/>
        <v>0</v>
      </c>
      <c r="H105" s="76">
        <f t="shared" si="45"/>
        <v>1</v>
      </c>
      <c r="I105" s="76">
        <f t="shared" si="45"/>
        <v>0.17</v>
      </c>
      <c r="J105" s="76">
        <f t="shared" si="41"/>
        <v>0</v>
      </c>
      <c r="K105" s="76"/>
      <c r="L105" s="76"/>
      <c r="M105" s="76"/>
      <c r="N105" s="76">
        <f t="shared" si="39"/>
        <v>1.17</v>
      </c>
      <c r="O105" s="76"/>
      <c r="P105" s="76">
        <v>1</v>
      </c>
      <c r="Q105" s="76">
        <v>0.17</v>
      </c>
      <c r="R105" s="76">
        <f t="shared" si="47"/>
        <v>0</v>
      </c>
      <c r="S105" s="76"/>
      <c r="T105" s="76"/>
      <c r="U105" s="76"/>
      <c r="V105" s="76">
        <f t="shared" si="48"/>
        <v>0</v>
      </c>
      <c r="W105" s="76"/>
      <c r="X105" s="76"/>
      <c r="Y105" s="76"/>
      <c r="Z105" s="38"/>
      <c r="AA105" s="72"/>
      <c r="AB105" s="57"/>
    </row>
    <row r="106" spans="1:30" ht="75" x14ac:dyDescent="0.25">
      <c r="A106" s="38">
        <v>101</v>
      </c>
      <c r="B106" s="39" t="s">
        <v>87</v>
      </c>
      <c r="C106" s="40" t="s">
        <v>545</v>
      </c>
      <c r="D106" s="40" t="s">
        <v>88</v>
      </c>
      <c r="E106" s="75">
        <f t="shared" si="44"/>
        <v>46.21</v>
      </c>
      <c r="F106" s="76">
        <f t="shared" si="46"/>
        <v>36.200000000000003</v>
      </c>
      <c r="G106" s="76">
        <f t="shared" si="45"/>
        <v>0</v>
      </c>
      <c r="H106" s="76">
        <f t="shared" si="45"/>
        <v>26.290000000000003</v>
      </c>
      <c r="I106" s="76">
        <f t="shared" si="45"/>
        <v>9.91</v>
      </c>
      <c r="J106" s="76">
        <f t="shared" si="41"/>
        <v>0</v>
      </c>
      <c r="K106" s="76"/>
      <c r="L106" s="76"/>
      <c r="M106" s="76"/>
      <c r="N106" s="76">
        <f t="shared" si="39"/>
        <v>0.26</v>
      </c>
      <c r="O106" s="76"/>
      <c r="P106" s="76">
        <v>0.26</v>
      </c>
      <c r="Q106" s="76"/>
      <c r="R106" s="76">
        <f t="shared" si="47"/>
        <v>35.94</v>
      </c>
      <c r="S106" s="76"/>
      <c r="T106" s="76">
        <v>26.03</v>
      </c>
      <c r="U106" s="76">
        <v>9.91</v>
      </c>
      <c r="V106" s="76">
        <f t="shared" si="48"/>
        <v>10.01</v>
      </c>
      <c r="W106" s="76"/>
      <c r="X106" s="76">
        <v>0.76</v>
      </c>
      <c r="Y106" s="76">
        <v>9.25</v>
      </c>
      <c r="Z106" s="38"/>
      <c r="AA106" s="72"/>
      <c r="AB106" s="57"/>
    </row>
    <row r="107" spans="1:30" ht="45" x14ac:dyDescent="0.25">
      <c r="A107" s="38">
        <v>102</v>
      </c>
      <c r="B107" s="39" t="s">
        <v>261</v>
      </c>
      <c r="C107" s="40" t="s">
        <v>508</v>
      </c>
      <c r="D107" s="40" t="s">
        <v>262</v>
      </c>
      <c r="E107" s="77">
        <v>26.69</v>
      </c>
      <c r="F107" s="76">
        <f t="shared" si="46"/>
        <v>7.17</v>
      </c>
      <c r="G107" s="76">
        <f t="shared" ref="G107:I111" si="49">K107+O107+S107</f>
        <v>0</v>
      </c>
      <c r="H107" s="76">
        <f t="shared" si="49"/>
        <v>1.06</v>
      </c>
      <c r="I107" s="76">
        <f t="shared" si="49"/>
        <v>6.11</v>
      </c>
      <c r="J107" s="76">
        <f t="shared" si="41"/>
        <v>0</v>
      </c>
      <c r="K107" s="76"/>
      <c r="L107" s="76"/>
      <c r="M107" s="76"/>
      <c r="N107" s="76">
        <f t="shared" si="39"/>
        <v>0</v>
      </c>
      <c r="O107" s="76"/>
      <c r="P107" s="76"/>
      <c r="Q107" s="76"/>
      <c r="R107" s="76">
        <f t="shared" si="47"/>
        <v>7.17</v>
      </c>
      <c r="S107" s="76"/>
      <c r="T107" s="76">
        <v>1.06</v>
      </c>
      <c r="U107" s="76">
        <v>6.11</v>
      </c>
      <c r="V107" s="76">
        <f t="shared" si="48"/>
        <v>19.52</v>
      </c>
      <c r="W107" s="76"/>
      <c r="X107" s="76">
        <v>5.27</v>
      </c>
      <c r="Y107" s="76">
        <v>14.25</v>
      </c>
      <c r="Z107" s="38"/>
      <c r="AA107" s="70"/>
      <c r="AB107" s="57"/>
    </row>
    <row r="108" spans="1:30" ht="45" x14ac:dyDescent="0.25">
      <c r="A108" s="38">
        <v>103</v>
      </c>
      <c r="B108" s="39" t="s">
        <v>263</v>
      </c>
      <c r="C108" s="40" t="s">
        <v>509</v>
      </c>
      <c r="D108" s="40" t="s">
        <v>264</v>
      </c>
      <c r="E108" s="77">
        <v>30.71</v>
      </c>
      <c r="F108" s="76">
        <f t="shared" si="46"/>
        <v>18.09</v>
      </c>
      <c r="G108" s="76">
        <f t="shared" si="49"/>
        <v>0</v>
      </c>
      <c r="H108" s="76">
        <f t="shared" si="49"/>
        <v>17.940000000000001</v>
      </c>
      <c r="I108" s="76">
        <f t="shared" si="49"/>
        <v>0.15</v>
      </c>
      <c r="J108" s="76">
        <f t="shared" si="41"/>
        <v>0</v>
      </c>
      <c r="K108" s="76"/>
      <c r="L108" s="76"/>
      <c r="M108" s="76"/>
      <c r="N108" s="76">
        <f t="shared" si="39"/>
        <v>0</v>
      </c>
      <c r="O108" s="76"/>
      <c r="P108" s="76"/>
      <c r="Q108" s="76"/>
      <c r="R108" s="76">
        <f t="shared" si="47"/>
        <v>18.09</v>
      </c>
      <c r="S108" s="76"/>
      <c r="T108" s="76">
        <v>17.940000000000001</v>
      </c>
      <c r="U108" s="76">
        <v>0.15</v>
      </c>
      <c r="V108" s="76">
        <f t="shared" si="48"/>
        <v>12.620000000000001</v>
      </c>
      <c r="W108" s="76"/>
      <c r="X108" s="76">
        <v>1.21</v>
      </c>
      <c r="Y108" s="76">
        <v>11.41</v>
      </c>
      <c r="Z108" s="38"/>
      <c r="AA108" s="70"/>
      <c r="AB108" s="57"/>
    </row>
    <row r="109" spans="1:30" ht="60" x14ac:dyDescent="0.25">
      <c r="A109" s="38">
        <v>104</v>
      </c>
      <c r="B109" s="39" t="s">
        <v>268</v>
      </c>
      <c r="C109" s="40" t="s">
        <v>510</v>
      </c>
      <c r="D109" s="40" t="s">
        <v>269</v>
      </c>
      <c r="E109" s="77">
        <v>10</v>
      </c>
      <c r="F109" s="76">
        <f t="shared" si="46"/>
        <v>0.37</v>
      </c>
      <c r="G109" s="76">
        <f t="shared" si="49"/>
        <v>0</v>
      </c>
      <c r="H109" s="76">
        <f t="shared" si="49"/>
        <v>0.37</v>
      </c>
      <c r="I109" s="76">
        <f t="shared" si="49"/>
        <v>0</v>
      </c>
      <c r="J109" s="76">
        <f t="shared" si="41"/>
        <v>0</v>
      </c>
      <c r="K109" s="76"/>
      <c r="L109" s="76"/>
      <c r="M109" s="76"/>
      <c r="N109" s="76">
        <f t="shared" si="39"/>
        <v>0.37</v>
      </c>
      <c r="O109" s="76"/>
      <c r="P109" s="76">
        <v>0.37</v>
      </c>
      <c r="Q109" s="76"/>
      <c r="R109" s="76">
        <f t="shared" si="47"/>
        <v>0</v>
      </c>
      <c r="S109" s="76"/>
      <c r="T109" s="76"/>
      <c r="U109" s="76"/>
      <c r="V109" s="76">
        <f t="shared" si="48"/>
        <v>9.6300000000000008</v>
      </c>
      <c r="W109" s="76"/>
      <c r="X109" s="76"/>
      <c r="Y109" s="76">
        <v>9.6300000000000008</v>
      </c>
      <c r="Z109" s="38"/>
      <c r="AA109" s="70"/>
      <c r="AB109" s="57"/>
    </row>
    <row r="110" spans="1:30" ht="60" x14ac:dyDescent="0.25">
      <c r="A110" s="38">
        <v>105</v>
      </c>
      <c r="B110" s="39" t="s">
        <v>420</v>
      </c>
      <c r="C110" s="40" t="s">
        <v>511</v>
      </c>
      <c r="D110" s="40" t="s">
        <v>270</v>
      </c>
      <c r="E110" s="77">
        <v>9.9600000000000009</v>
      </c>
      <c r="F110" s="76">
        <f t="shared" si="46"/>
        <v>2.2200000000000002</v>
      </c>
      <c r="G110" s="76">
        <f t="shared" si="49"/>
        <v>0</v>
      </c>
      <c r="H110" s="76">
        <f t="shared" si="49"/>
        <v>2.1</v>
      </c>
      <c r="I110" s="76">
        <f t="shared" si="49"/>
        <v>0.12</v>
      </c>
      <c r="J110" s="76">
        <f t="shared" si="41"/>
        <v>0</v>
      </c>
      <c r="K110" s="76"/>
      <c r="L110" s="76"/>
      <c r="M110" s="76"/>
      <c r="N110" s="76">
        <f t="shared" si="39"/>
        <v>0</v>
      </c>
      <c r="O110" s="76"/>
      <c r="P110" s="76"/>
      <c r="Q110" s="76"/>
      <c r="R110" s="76">
        <f t="shared" si="47"/>
        <v>2.2200000000000002</v>
      </c>
      <c r="S110" s="76"/>
      <c r="T110" s="76">
        <v>2.1</v>
      </c>
      <c r="U110" s="76">
        <v>0.12</v>
      </c>
      <c r="V110" s="76">
        <f t="shared" si="48"/>
        <v>7.74</v>
      </c>
      <c r="W110" s="76"/>
      <c r="X110" s="76"/>
      <c r="Y110" s="76">
        <v>7.74</v>
      </c>
      <c r="Z110" s="38"/>
      <c r="AA110" s="70"/>
      <c r="AB110" s="57"/>
    </row>
    <row r="111" spans="1:30" ht="30" x14ac:dyDescent="0.25">
      <c r="A111" s="38">
        <v>106</v>
      </c>
      <c r="B111" s="39" t="s">
        <v>466</v>
      </c>
      <c r="C111" s="40" t="s">
        <v>512</v>
      </c>
      <c r="D111" s="40" t="s">
        <v>578</v>
      </c>
      <c r="E111" s="77">
        <v>100</v>
      </c>
      <c r="F111" s="76">
        <f t="shared" si="46"/>
        <v>99.73</v>
      </c>
      <c r="G111" s="76">
        <f t="shared" si="49"/>
        <v>0</v>
      </c>
      <c r="H111" s="76">
        <f t="shared" si="49"/>
        <v>99.73</v>
      </c>
      <c r="I111" s="76">
        <f t="shared" si="49"/>
        <v>0</v>
      </c>
      <c r="J111" s="76">
        <f t="shared" si="41"/>
        <v>0</v>
      </c>
      <c r="K111" s="76"/>
      <c r="L111" s="76"/>
      <c r="M111" s="76"/>
      <c r="N111" s="76">
        <f t="shared" si="39"/>
        <v>0</v>
      </c>
      <c r="O111" s="76"/>
      <c r="P111" s="76"/>
      <c r="Q111" s="76"/>
      <c r="R111" s="76">
        <f t="shared" si="47"/>
        <v>99.73</v>
      </c>
      <c r="S111" s="76"/>
      <c r="T111" s="76">
        <v>99.73</v>
      </c>
      <c r="U111" s="76"/>
      <c r="V111" s="76">
        <f t="shared" si="48"/>
        <v>0.27</v>
      </c>
      <c r="W111" s="76"/>
      <c r="X111" s="76"/>
      <c r="Y111" s="76">
        <v>0.27</v>
      </c>
      <c r="Z111" s="38"/>
      <c r="AA111" s="70"/>
      <c r="AB111" s="57"/>
    </row>
    <row r="112" spans="1:30" ht="21" customHeight="1" x14ac:dyDescent="0.25">
      <c r="F112" s="51"/>
      <c r="G112" s="51"/>
      <c r="H112" s="51"/>
      <c r="I112" s="51"/>
      <c r="J112" s="51">
        <f>SUM(J6:J111)</f>
        <v>0</v>
      </c>
      <c r="K112" s="51">
        <f>SUM(K6:K111)</f>
        <v>0</v>
      </c>
      <c r="S112" s="53" t="s">
        <v>881</v>
      </c>
    </row>
    <row r="113" spans="3:19" ht="20.25" customHeight="1" x14ac:dyDescent="0.25">
      <c r="S113" s="44" t="s">
        <v>115</v>
      </c>
    </row>
    <row r="118" spans="3:19" x14ac:dyDescent="0.25">
      <c r="C118" s="52"/>
      <c r="D118" s="74"/>
      <c r="E118" s="67"/>
    </row>
  </sheetData>
  <autoFilter ref="B2:Z113" xr:uid="{00000000-0009-0000-0000-000001000000}">
    <filterColumn colId="4" showButton="0"/>
    <filterColumn colId="5" showButton="0"/>
    <filterColumn colId="6" showButton="0"/>
    <filterColumn colId="7" showButton="0"/>
    <filterColumn colId="8" hiddenButton="1" showButton="0"/>
    <filterColumn colId="9" hiddenButton="1" showButton="0"/>
    <filterColumn colId="10" hiddenButton="1" showButton="0"/>
    <filterColumn colId="11" hiddenButton="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autoFilter>
  <mergeCells count="13">
    <mergeCell ref="F3:I3"/>
    <mergeCell ref="J3:M3"/>
    <mergeCell ref="N3:Q3"/>
    <mergeCell ref="R3:U3"/>
    <mergeCell ref="A1:Z1"/>
    <mergeCell ref="A2:A4"/>
    <mergeCell ref="B2:B4"/>
    <mergeCell ref="C2:C4"/>
    <mergeCell ref="D2:D4"/>
    <mergeCell ref="E2:E4"/>
    <mergeCell ref="F2:U2"/>
    <mergeCell ref="V2:Y3"/>
    <mergeCell ref="Z2:Z3"/>
  </mergeCells>
  <pageMargins left="0.35433070866141736" right="0.19685039370078741" top="0.35433070866141736" bottom="0.39370078740157483" header="0.31496062992125984" footer="0.19685039370078741"/>
  <pageSetup paperSize="8" scale="60" orientation="landscape" verticalDpi="300" r:id="rId1"/>
  <headerFooter>
    <oddFoote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7"/>
  <sheetViews>
    <sheetView zoomScale="90" zoomScaleNormal="90" workbookViewId="0">
      <selection activeCell="B3" sqref="B3"/>
    </sheetView>
  </sheetViews>
  <sheetFormatPr defaultColWidth="8.7109375" defaultRowHeight="15" x14ac:dyDescent="0.25"/>
  <cols>
    <col min="1" max="1" width="5.42578125" style="127" customWidth="1"/>
    <col min="2" max="2" width="46.140625" style="127" customWidth="1"/>
    <col min="3" max="3" width="17.5703125" style="127" bestFit="1" customWidth="1"/>
    <col min="4" max="4" width="38" style="127" customWidth="1"/>
    <col min="5" max="5" width="13.140625" style="127" customWidth="1"/>
    <col min="6" max="6" width="41.85546875" style="127" customWidth="1"/>
    <col min="7" max="16384" width="8.7109375" style="127"/>
  </cols>
  <sheetData>
    <row r="1" spans="1:6" ht="46.5" customHeight="1" x14ac:dyDescent="0.25">
      <c r="A1" s="192" t="s">
        <v>879</v>
      </c>
      <c r="B1" s="192"/>
      <c r="C1" s="192"/>
      <c r="D1" s="192"/>
      <c r="E1" s="192"/>
      <c r="F1" s="192"/>
    </row>
    <row r="2" spans="1:6" ht="28.5" x14ac:dyDescent="0.25">
      <c r="A2" s="64" t="s">
        <v>0</v>
      </c>
      <c r="B2" s="62" t="s">
        <v>876</v>
      </c>
      <c r="C2" s="64" t="s">
        <v>2</v>
      </c>
      <c r="D2" s="46" t="s">
        <v>3</v>
      </c>
      <c r="E2" s="58" t="s">
        <v>875</v>
      </c>
      <c r="F2" s="46" t="s">
        <v>874</v>
      </c>
    </row>
    <row r="3" spans="1:6" x14ac:dyDescent="0.25">
      <c r="A3" s="61"/>
      <c r="B3" s="62" t="s">
        <v>873</v>
      </c>
      <c r="C3" s="64"/>
      <c r="D3" s="46"/>
      <c r="E3" s="58">
        <f>SUM(E4:E304)</f>
        <v>4960.1036000000022</v>
      </c>
      <c r="F3" s="46"/>
    </row>
    <row r="4" spans="1:6" s="45" customFormat="1" ht="45" x14ac:dyDescent="0.25">
      <c r="A4" s="84">
        <v>1</v>
      </c>
      <c r="B4" s="39" t="s">
        <v>319</v>
      </c>
      <c r="C4" s="40" t="s">
        <v>95</v>
      </c>
      <c r="D4" s="128" t="s">
        <v>318</v>
      </c>
      <c r="E4" s="41">
        <v>5.3</v>
      </c>
      <c r="F4" s="40" t="s">
        <v>563</v>
      </c>
    </row>
    <row r="5" spans="1:6" s="45" customFormat="1" ht="30" x14ac:dyDescent="0.25">
      <c r="A5" s="38">
        <v>2</v>
      </c>
      <c r="B5" s="39" t="s">
        <v>320</v>
      </c>
      <c r="C5" s="40" t="s">
        <v>18</v>
      </c>
      <c r="D5" s="128" t="s">
        <v>318</v>
      </c>
      <c r="E5" s="41">
        <v>6.3</v>
      </c>
      <c r="F5" s="40" t="s">
        <v>563</v>
      </c>
    </row>
    <row r="6" spans="1:6" s="45" customFormat="1" ht="30" x14ac:dyDescent="0.25">
      <c r="A6" s="84">
        <v>3</v>
      </c>
      <c r="B6" s="39" t="s">
        <v>317</v>
      </c>
      <c r="C6" s="40" t="s">
        <v>24</v>
      </c>
      <c r="D6" s="128" t="s">
        <v>318</v>
      </c>
      <c r="E6" s="41">
        <v>8</v>
      </c>
      <c r="F6" s="40" t="s">
        <v>563</v>
      </c>
    </row>
    <row r="7" spans="1:6" s="45" customFormat="1" ht="30" x14ac:dyDescent="0.25">
      <c r="A7" s="38">
        <v>4</v>
      </c>
      <c r="B7" s="39" t="s">
        <v>367</v>
      </c>
      <c r="C7" s="40" t="s">
        <v>872</v>
      </c>
      <c r="D7" s="128" t="s">
        <v>871</v>
      </c>
      <c r="E7" s="41">
        <v>34.97</v>
      </c>
      <c r="F7" s="40" t="s">
        <v>563</v>
      </c>
    </row>
    <row r="8" spans="1:6" s="53" customFormat="1" x14ac:dyDescent="0.25">
      <c r="A8" s="84">
        <v>5</v>
      </c>
      <c r="B8" s="39" t="s">
        <v>231</v>
      </c>
      <c r="C8" s="40" t="s">
        <v>65</v>
      </c>
      <c r="D8" s="128"/>
      <c r="E8" s="41">
        <v>19.62</v>
      </c>
      <c r="F8" s="48" t="s">
        <v>562</v>
      </c>
    </row>
    <row r="9" spans="1:6" s="45" customFormat="1" ht="45" x14ac:dyDescent="0.25">
      <c r="A9" s="38">
        <v>6</v>
      </c>
      <c r="B9" s="42" t="s">
        <v>234</v>
      </c>
      <c r="C9" s="40" t="s">
        <v>65</v>
      </c>
      <c r="D9" s="128"/>
      <c r="E9" s="41">
        <v>0.5</v>
      </c>
      <c r="F9" s="40" t="s">
        <v>563</v>
      </c>
    </row>
    <row r="10" spans="1:6" s="45" customFormat="1" ht="30" x14ac:dyDescent="0.25">
      <c r="A10" s="84">
        <v>7</v>
      </c>
      <c r="B10" s="42" t="s">
        <v>236</v>
      </c>
      <c r="C10" s="40" t="s">
        <v>65</v>
      </c>
      <c r="D10" s="128"/>
      <c r="E10" s="41">
        <v>12</v>
      </c>
      <c r="F10" s="40" t="s">
        <v>564</v>
      </c>
    </row>
    <row r="11" spans="1:6" s="45" customFormat="1" ht="30" x14ac:dyDescent="0.25">
      <c r="A11" s="38">
        <v>8</v>
      </c>
      <c r="B11" s="145" t="s">
        <v>237</v>
      </c>
      <c r="C11" s="40" t="s">
        <v>65</v>
      </c>
      <c r="D11" s="147"/>
      <c r="E11" s="144">
        <v>109.10999999999999</v>
      </c>
      <c r="F11" s="146" t="s">
        <v>561</v>
      </c>
    </row>
    <row r="12" spans="1:6" s="45" customFormat="1" ht="30" x14ac:dyDescent="0.25">
      <c r="A12" s="84">
        <v>9</v>
      </c>
      <c r="B12" s="145" t="s">
        <v>235</v>
      </c>
      <c r="C12" s="40" t="s">
        <v>65</v>
      </c>
      <c r="D12" s="128"/>
      <c r="E12" s="41">
        <v>1.3</v>
      </c>
      <c r="F12" s="40" t="s">
        <v>563</v>
      </c>
    </row>
    <row r="13" spans="1:6" s="45" customFormat="1" x14ac:dyDescent="0.25">
      <c r="A13" s="38">
        <v>10</v>
      </c>
      <c r="B13" s="39" t="s">
        <v>228</v>
      </c>
      <c r="C13" s="40" t="s">
        <v>65</v>
      </c>
      <c r="D13" s="143"/>
      <c r="E13" s="41">
        <v>5.8</v>
      </c>
      <c r="F13" s="48" t="s">
        <v>562</v>
      </c>
    </row>
    <row r="14" spans="1:6" s="45" customFormat="1" x14ac:dyDescent="0.25">
      <c r="A14" s="84">
        <v>11</v>
      </c>
      <c r="B14" s="39" t="s">
        <v>870</v>
      </c>
      <c r="C14" s="40" t="s">
        <v>65</v>
      </c>
      <c r="D14" s="143"/>
      <c r="E14" s="41">
        <v>1.6</v>
      </c>
      <c r="F14" s="48" t="s">
        <v>562</v>
      </c>
    </row>
    <row r="15" spans="1:6" s="45" customFormat="1" x14ac:dyDescent="0.25">
      <c r="A15" s="38">
        <v>12</v>
      </c>
      <c r="B15" s="39" t="s">
        <v>869</v>
      </c>
      <c r="C15" s="40" t="s">
        <v>65</v>
      </c>
      <c r="D15" s="143"/>
      <c r="E15" s="54">
        <v>0.8</v>
      </c>
      <c r="F15" s="48" t="s">
        <v>562</v>
      </c>
    </row>
    <row r="16" spans="1:6" s="45" customFormat="1" x14ac:dyDescent="0.25">
      <c r="A16" s="84">
        <v>13</v>
      </c>
      <c r="B16" s="39" t="s">
        <v>232</v>
      </c>
      <c r="C16" s="40" t="s">
        <v>65</v>
      </c>
      <c r="D16" s="143"/>
      <c r="E16" s="144">
        <v>3.5</v>
      </c>
      <c r="F16" s="48" t="s">
        <v>562</v>
      </c>
    </row>
    <row r="17" spans="1:6" s="45" customFormat="1" ht="30" x14ac:dyDescent="0.25">
      <c r="A17" s="38">
        <v>14</v>
      </c>
      <c r="B17" s="39" t="s">
        <v>868</v>
      </c>
      <c r="C17" s="40" t="s">
        <v>65</v>
      </c>
      <c r="D17" s="143"/>
      <c r="E17" s="144">
        <v>1</v>
      </c>
      <c r="F17" s="48" t="s">
        <v>562</v>
      </c>
    </row>
    <row r="18" spans="1:6" s="45" customFormat="1" ht="30" x14ac:dyDescent="0.25">
      <c r="A18" s="84">
        <v>15</v>
      </c>
      <c r="B18" s="39" t="s">
        <v>867</v>
      </c>
      <c r="C18" s="40" t="s">
        <v>65</v>
      </c>
      <c r="D18" s="143"/>
      <c r="E18" s="144">
        <v>1.1000000000000001</v>
      </c>
      <c r="F18" s="48" t="s">
        <v>562</v>
      </c>
    </row>
    <row r="19" spans="1:6" s="45" customFormat="1" ht="30" x14ac:dyDescent="0.25">
      <c r="A19" s="38">
        <v>16</v>
      </c>
      <c r="B19" s="39" t="s">
        <v>866</v>
      </c>
      <c r="C19" s="40" t="s">
        <v>65</v>
      </c>
      <c r="D19" s="143"/>
      <c r="E19" s="41">
        <v>2</v>
      </c>
      <c r="F19" s="48" t="s">
        <v>562</v>
      </c>
    </row>
    <row r="20" spans="1:6" s="45" customFormat="1" ht="25.5" x14ac:dyDescent="0.25">
      <c r="A20" s="84">
        <v>17</v>
      </c>
      <c r="B20" s="39" t="s">
        <v>284</v>
      </c>
      <c r="C20" s="40" t="s">
        <v>865</v>
      </c>
      <c r="D20" s="128" t="s">
        <v>283</v>
      </c>
      <c r="E20" s="41">
        <v>0.49</v>
      </c>
      <c r="F20" s="40" t="s">
        <v>563</v>
      </c>
    </row>
    <row r="21" spans="1:6" s="45" customFormat="1" ht="25.5" x14ac:dyDescent="0.25">
      <c r="A21" s="38">
        <v>18</v>
      </c>
      <c r="B21" s="39" t="s">
        <v>285</v>
      </c>
      <c r="C21" s="40" t="s">
        <v>865</v>
      </c>
      <c r="D21" s="128" t="s">
        <v>283</v>
      </c>
      <c r="E21" s="41">
        <v>6.17</v>
      </c>
      <c r="F21" s="40" t="s">
        <v>563</v>
      </c>
    </row>
    <row r="22" spans="1:6" s="45" customFormat="1" ht="25.5" x14ac:dyDescent="0.25">
      <c r="A22" s="84">
        <v>19</v>
      </c>
      <c r="B22" s="39" t="s">
        <v>286</v>
      </c>
      <c r="C22" s="40" t="s">
        <v>865</v>
      </c>
      <c r="D22" s="128" t="s">
        <v>283</v>
      </c>
      <c r="E22" s="41">
        <v>1.26</v>
      </c>
      <c r="F22" s="40" t="s">
        <v>563</v>
      </c>
    </row>
    <row r="23" spans="1:6" s="45" customFormat="1" ht="25.5" x14ac:dyDescent="0.25">
      <c r="A23" s="38">
        <v>20</v>
      </c>
      <c r="B23" s="39" t="s">
        <v>284</v>
      </c>
      <c r="C23" s="40" t="s">
        <v>865</v>
      </c>
      <c r="D23" s="128" t="s">
        <v>283</v>
      </c>
      <c r="E23" s="41">
        <v>1.1599999999999999</v>
      </c>
      <c r="F23" s="40" t="s">
        <v>563</v>
      </c>
    </row>
    <row r="24" spans="1:6" s="45" customFormat="1" ht="25.5" x14ac:dyDescent="0.25">
      <c r="A24" s="84">
        <v>21</v>
      </c>
      <c r="B24" s="39" t="s">
        <v>285</v>
      </c>
      <c r="C24" s="40" t="s">
        <v>865</v>
      </c>
      <c r="D24" s="128" t="s">
        <v>287</v>
      </c>
      <c r="E24" s="41">
        <v>9.08</v>
      </c>
      <c r="F24" s="40" t="s">
        <v>563</v>
      </c>
    </row>
    <row r="25" spans="1:6" s="45" customFormat="1" ht="25.5" x14ac:dyDescent="0.25">
      <c r="A25" s="38">
        <v>22</v>
      </c>
      <c r="B25" s="39" t="s">
        <v>292</v>
      </c>
      <c r="C25" s="40" t="s">
        <v>865</v>
      </c>
      <c r="D25" s="128" t="s">
        <v>287</v>
      </c>
      <c r="E25" s="41">
        <v>2</v>
      </c>
      <c r="F25" s="40" t="s">
        <v>563</v>
      </c>
    </row>
    <row r="26" spans="1:6" s="45" customFormat="1" ht="30" x14ac:dyDescent="0.25">
      <c r="A26" s="84">
        <v>23</v>
      </c>
      <c r="B26" s="39" t="s">
        <v>368</v>
      </c>
      <c r="C26" s="40" t="s">
        <v>52</v>
      </c>
      <c r="D26" s="128" t="s">
        <v>369</v>
      </c>
      <c r="E26" s="41">
        <v>1.3</v>
      </c>
      <c r="F26" s="40" t="s">
        <v>563</v>
      </c>
    </row>
    <row r="27" spans="1:6" s="45" customFormat="1" ht="30" x14ac:dyDescent="0.25">
      <c r="A27" s="38">
        <v>24</v>
      </c>
      <c r="B27" s="39" t="s">
        <v>370</v>
      </c>
      <c r="C27" s="40" t="s">
        <v>52</v>
      </c>
      <c r="D27" s="128" t="s">
        <v>369</v>
      </c>
      <c r="E27" s="41">
        <v>0.3</v>
      </c>
      <c r="F27" s="40" t="s">
        <v>563</v>
      </c>
    </row>
    <row r="28" spans="1:6" s="45" customFormat="1" ht="38.25" x14ac:dyDescent="0.25">
      <c r="A28" s="84">
        <v>25</v>
      </c>
      <c r="B28" s="39" t="s">
        <v>371</v>
      </c>
      <c r="C28" s="40" t="s">
        <v>52</v>
      </c>
      <c r="D28" s="128" t="s">
        <v>864</v>
      </c>
      <c r="E28" s="41">
        <v>3</v>
      </c>
      <c r="F28" s="40" t="s">
        <v>563</v>
      </c>
    </row>
    <row r="29" spans="1:6" s="45" customFormat="1" ht="30" x14ac:dyDescent="0.25">
      <c r="A29" s="38">
        <v>26</v>
      </c>
      <c r="B29" s="39" t="s">
        <v>372</v>
      </c>
      <c r="C29" s="40" t="s">
        <v>52</v>
      </c>
      <c r="D29" s="128" t="s">
        <v>863</v>
      </c>
      <c r="E29" s="41">
        <v>1.44</v>
      </c>
      <c r="F29" s="40" t="s">
        <v>563</v>
      </c>
    </row>
    <row r="30" spans="1:6" s="45" customFormat="1" ht="25.5" x14ac:dyDescent="0.25">
      <c r="A30" s="84">
        <v>27</v>
      </c>
      <c r="B30" s="39" t="s">
        <v>373</v>
      </c>
      <c r="C30" s="40" t="s">
        <v>52</v>
      </c>
      <c r="D30" s="128" t="s">
        <v>374</v>
      </c>
      <c r="E30" s="41">
        <v>0.4</v>
      </c>
      <c r="F30" s="40" t="s">
        <v>563</v>
      </c>
    </row>
    <row r="31" spans="1:6" s="45" customFormat="1" ht="30" x14ac:dyDescent="0.25">
      <c r="A31" s="38">
        <v>28</v>
      </c>
      <c r="B31" s="39" t="s">
        <v>375</v>
      </c>
      <c r="C31" s="40" t="s">
        <v>52</v>
      </c>
      <c r="D31" s="128" t="s">
        <v>374</v>
      </c>
      <c r="E31" s="41">
        <v>2.5</v>
      </c>
      <c r="F31" s="40" t="s">
        <v>563</v>
      </c>
    </row>
    <row r="32" spans="1:6" s="45" customFormat="1" ht="45" x14ac:dyDescent="0.25">
      <c r="A32" s="84">
        <v>29</v>
      </c>
      <c r="B32" s="39" t="s">
        <v>862</v>
      </c>
      <c r="C32" s="40" t="s">
        <v>52</v>
      </c>
      <c r="D32" s="128" t="s">
        <v>377</v>
      </c>
      <c r="E32" s="41">
        <v>0.2</v>
      </c>
      <c r="F32" s="40" t="s">
        <v>563</v>
      </c>
    </row>
    <row r="33" spans="1:6" s="45" customFormat="1" ht="30" x14ac:dyDescent="0.25">
      <c r="A33" s="38">
        <v>30</v>
      </c>
      <c r="B33" s="39" t="s">
        <v>376</v>
      </c>
      <c r="C33" s="40" t="s">
        <v>52</v>
      </c>
      <c r="D33" s="128" t="s">
        <v>377</v>
      </c>
      <c r="E33" s="41">
        <v>1.33</v>
      </c>
      <c r="F33" s="40" t="s">
        <v>563</v>
      </c>
    </row>
    <row r="34" spans="1:6" s="45" customFormat="1" ht="30" x14ac:dyDescent="0.25">
      <c r="A34" s="84">
        <v>31</v>
      </c>
      <c r="B34" s="39" t="s">
        <v>378</v>
      </c>
      <c r="C34" s="40" t="s">
        <v>52</v>
      </c>
      <c r="D34" s="128"/>
      <c r="E34" s="41">
        <v>1.84</v>
      </c>
      <c r="F34" s="40" t="s">
        <v>564</v>
      </c>
    </row>
    <row r="35" spans="1:6" s="45" customFormat="1" ht="30" x14ac:dyDescent="0.25">
      <c r="A35" s="38">
        <v>32</v>
      </c>
      <c r="B35" s="39" t="s">
        <v>379</v>
      </c>
      <c r="C35" s="40" t="s">
        <v>52</v>
      </c>
      <c r="D35" s="128"/>
      <c r="E35" s="41">
        <v>15</v>
      </c>
      <c r="F35" s="40" t="s">
        <v>564</v>
      </c>
    </row>
    <row r="36" spans="1:6" s="45" customFormat="1" ht="30" x14ac:dyDescent="0.25">
      <c r="A36" s="84">
        <v>33</v>
      </c>
      <c r="B36" s="39" t="s">
        <v>380</v>
      </c>
      <c r="C36" s="40" t="s">
        <v>52</v>
      </c>
      <c r="D36" s="128"/>
      <c r="E36" s="41">
        <v>32</v>
      </c>
      <c r="F36" s="40" t="s">
        <v>564</v>
      </c>
    </row>
    <row r="37" spans="1:6" s="45" customFormat="1" ht="30" x14ac:dyDescent="0.25">
      <c r="A37" s="38">
        <v>34</v>
      </c>
      <c r="B37" s="39" t="s">
        <v>381</v>
      </c>
      <c r="C37" s="40" t="s">
        <v>52</v>
      </c>
      <c r="D37" s="128"/>
      <c r="E37" s="41">
        <v>0.3</v>
      </c>
      <c r="F37" s="40" t="s">
        <v>564</v>
      </c>
    </row>
    <row r="38" spans="1:6" s="45" customFormat="1" ht="30" x14ac:dyDescent="0.25">
      <c r="A38" s="84">
        <v>35</v>
      </c>
      <c r="B38" s="39" t="s">
        <v>381</v>
      </c>
      <c r="C38" s="40" t="s">
        <v>52</v>
      </c>
      <c r="D38" s="128"/>
      <c r="E38" s="41">
        <v>2.7</v>
      </c>
      <c r="F38" s="40" t="s">
        <v>564</v>
      </c>
    </row>
    <row r="39" spans="1:6" s="45" customFormat="1" ht="30" x14ac:dyDescent="0.25">
      <c r="A39" s="38">
        <v>36</v>
      </c>
      <c r="B39" s="39" t="s">
        <v>381</v>
      </c>
      <c r="C39" s="40" t="s">
        <v>52</v>
      </c>
      <c r="D39" s="128"/>
      <c r="E39" s="41">
        <v>1.5</v>
      </c>
      <c r="F39" s="40" t="s">
        <v>564</v>
      </c>
    </row>
    <row r="40" spans="1:6" s="45" customFormat="1" ht="30" x14ac:dyDescent="0.25">
      <c r="A40" s="84">
        <v>37</v>
      </c>
      <c r="B40" s="39" t="s">
        <v>381</v>
      </c>
      <c r="C40" s="40" t="s">
        <v>52</v>
      </c>
      <c r="D40" s="128"/>
      <c r="E40" s="41">
        <v>1.5</v>
      </c>
      <c r="F40" s="40" t="s">
        <v>564</v>
      </c>
    </row>
    <row r="41" spans="1:6" s="45" customFormat="1" ht="30" x14ac:dyDescent="0.25">
      <c r="A41" s="38">
        <v>38</v>
      </c>
      <c r="B41" s="39" t="s">
        <v>382</v>
      </c>
      <c r="C41" s="40" t="s">
        <v>52</v>
      </c>
      <c r="D41" s="128"/>
      <c r="E41" s="41">
        <v>1</v>
      </c>
      <c r="F41" s="40" t="s">
        <v>564</v>
      </c>
    </row>
    <row r="42" spans="1:6" s="55" customFormat="1" ht="30" x14ac:dyDescent="0.25">
      <c r="A42" s="84">
        <v>39</v>
      </c>
      <c r="B42" s="39" t="s">
        <v>381</v>
      </c>
      <c r="C42" s="40" t="s">
        <v>52</v>
      </c>
      <c r="D42" s="59"/>
      <c r="E42" s="41">
        <v>2</v>
      </c>
      <c r="F42" s="40" t="s">
        <v>564</v>
      </c>
    </row>
    <row r="43" spans="1:6" s="45" customFormat="1" x14ac:dyDescent="0.25">
      <c r="A43" s="38">
        <v>40</v>
      </c>
      <c r="B43" s="39" t="s">
        <v>383</v>
      </c>
      <c r="C43" s="40" t="s">
        <v>52</v>
      </c>
      <c r="D43" s="128"/>
      <c r="E43" s="41">
        <v>0.2</v>
      </c>
      <c r="F43" s="40" t="s">
        <v>564</v>
      </c>
    </row>
    <row r="44" spans="1:6" s="45" customFormat="1" x14ac:dyDescent="0.25">
      <c r="A44" s="84">
        <v>41</v>
      </c>
      <c r="B44" s="39" t="s">
        <v>383</v>
      </c>
      <c r="C44" s="40" t="s">
        <v>52</v>
      </c>
      <c r="D44" s="128"/>
      <c r="E44" s="41">
        <v>0.12</v>
      </c>
      <c r="F44" s="40" t="s">
        <v>564</v>
      </c>
    </row>
    <row r="45" spans="1:6" s="45" customFormat="1" ht="60" x14ac:dyDescent="0.25">
      <c r="A45" s="38">
        <v>42</v>
      </c>
      <c r="B45" s="39" t="s">
        <v>861</v>
      </c>
      <c r="C45" s="40" t="s">
        <v>52</v>
      </c>
      <c r="D45" s="133"/>
      <c r="E45" s="41">
        <v>12.7</v>
      </c>
      <c r="F45" s="40" t="s">
        <v>564</v>
      </c>
    </row>
    <row r="46" spans="1:6" s="45" customFormat="1" ht="60" x14ac:dyDescent="0.25">
      <c r="A46" s="84">
        <v>43</v>
      </c>
      <c r="B46" s="39" t="s">
        <v>384</v>
      </c>
      <c r="C46" s="40" t="s">
        <v>52</v>
      </c>
      <c r="D46" s="128"/>
      <c r="E46" s="41">
        <v>8.64</v>
      </c>
      <c r="F46" s="40" t="s">
        <v>564</v>
      </c>
    </row>
    <row r="47" spans="1:6" s="45" customFormat="1" ht="45" x14ac:dyDescent="0.25">
      <c r="A47" s="38">
        <v>44</v>
      </c>
      <c r="B47" s="39" t="s">
        <v>385</v>
      </c>
      <c r="C47" s="40" t="s">
        <v>52</v>
      </c>
      <c r="D47" s="128"/>
      <c r="E47" s="41">
        <v>6.4</v>
      </c>
      <c r="F47" s="40" t="s">
        <v>564</v>
      </c>
    </row>
    <row r="48" spans="1:6" s="45" customFormat="1" x14ac:dyDescent="0.25">
      <c r="A48" s="84">
        <v>45</v>
      </c>
      <c r="B48" s="39" t="s">
        <v>386</v>
      </c>
      <c r="C48" s="40" t="s">
        <v>52</v>
      </c>
      <c r="D48" s="128"/>
      <c r="E48" s="41">
        <v>3.42</v>
      </c>
      <c r="F48" s="40" t="s">
        <v>564</v>
      </c>
    </row>
    <row r="49" spans="1:6" s="45" customFormat="1" x14ac:dyDescent="0.25">
      <c r="A49" s="38">
        <v>46</v>
      </c>
      <c r="B49" s="39" t="s">
        <v>387</v>
      </c>
      <c r="C49" s="40" t="s">
        <v>52</v>
      </c>
      <c r="D49" s="128"/>
      <c r="E49" s="41">
        <v>68</v>
      </c>
      <c r="F49" s="40" t="s">
        <v>564</v>
      </c>
    </row>
    <row r="50" spans="1:6" s="45" customFormat="1" ht="30" x14ac:dyDescent="0.25">
      <c r="A50" s="84">
        <v>47</v>
      </c>
      <c r="B50" s="39" t="s">
        <v>388</v>
      </c>
      <c r="C50" s="40" t="s">
        <v>52</v>
      </c>
      <c r="D50" s="128"/>
      <c r="E50" s="41">
        <v>1.5</v>
      </c>
      <c r="F50" s="40" t="s">
        <v>564</v>
      </c>
    </row>
    <row r="51" spans="1:6" s="45" customFormat="1" ht="30" x14ac:dyDescent="0.25">
      <c r="A51" s="38">
        <v>48</v>
      </c>
      <c r="B51" s="39" t="s">
        <v>389</v>
      </c>
      <c r="C51" s="40" t="s">
        <v>52</v>
      </c>
      <c r="D51" s="128"/>
      <c r="E51" s="41">
        <v>38.24</v>
      </c>
      <c r="F51" s="40" t="s">
        <v>564</v>
      </c>
    </row>
    <row r="52" spans="1:6" s="45" customFormat="1" ht="30" x14ac:dyDescent="0.25">
      <c r="A52" s="84">
        <v>49</v>
      </c>
      <c r="B52" s="39" t="s">
        <v>390</v>
      </c>
      <c r="C52" s="40" t="s">
        <v>52</v>
      </c>
      <c r="D52" s="128"/>
      <c r="E52" s="41">
        <v>1.79</v>
      </c>
      <c r="F52" s="40" t="s">
        <v>564</v>
      </c>
    </row>
    <row r="53" spans="1:6" s="45" customFormat="1" x14ac:dyDescent="0.25">
      <c r="A53" s="38">
        <v>50</v>
      </c>
      <c r="B53" s="39" t="s">
        <v>391</v>
      </c>
      <c r="C53" s="40" t="s">
        <v>52</v>
      </c>
      <c r="D53" s="128"/>
      <c r="E53" s="41">
        <v>3</v>
      </c>
      <c r="F53" s="40" t="s">
        <v>564</v>
      </c>
    </row>
    <row r="54" spans="1:6" s="45" customFormat="1" x14ac:dyDescent="0.25">
      <c r="A54" s="84">
        <v>51</v>
      </c>
      <c r="B54" s="39" t="s">
        <v>392</v>
      </c>
      <c r="C54" s="40" t="s">
        <v>52</v>
      </c>
      <c r="D54" s="128"/>
      <c r="E54" s="41">
        <v>0.5</v>
      </c>
      <c r="F54" s="40" t="s">
        <v>564</v>
      </c>
    </row>
    <row r="55" spans="1:6" s="45" customFormat="1" x14ac:dyDescent="0.25">
      <c r="A55" s="38">
        <v>52</v>
      </c>
      <c r="B55" s="39" t="s">
        <v>393</v>
      </c>
      <c r="C55" s="40" t="s">
        <v>52</v>
      </c>
      <c r="D55" s="128"/>
      <c r="E55" s="41">
        <v>0.1</v>
      </c>
      <c r="F55" s="40" t="s">
        <v>564</v>
      </c>
    </row>
    <row r="56" spans="1:6" s="45" customFormat="1" x14ac:dyDescent="0.25">
      <c r="A56" s="84">
        <v>53</v>
      </c>
      <c r="B56" s="39" t="s">
        <v>394</v>
      </c>
      <c r="C56" s="40" t="s">
        <v>52</v>
      </c>
      <c r="D56" s="128"/>
      <c r="E56" s="41">
        <v>5</v>
      </c>
      <c r="F56" s="40" t="s">
        <v>564</v>
      </c>
    </row>
    <row r="57" spans="1:6" s="45" customFormat="1" x14ac:dyDescent="0.25">
      <c r="A57" s="38">
        <v>54</v>
      </c>
      <c r="B57" s="39" t="s">
        <v>395</v>
      </c>
      <c r="C57" s="40" t="s">
        <v>52</v>
      </c>
      <c r="D57" s="128"/>
      <c r="E57" s="41">
        <v>21.88</v>
      </c>
      <c r="F57" s="40" t="s">
        <v>564</v>
      </c>
    </row>
    <row r="58" spans="1:6" s="45" customFormat="1" ht="45" x14ac:dyDescent="0.25">
      <c r="A58" s="84">
        <v>55</v>
      </c>
      <c r="B58" s="39" t="s">
        <v>396</v>
      </c>
      <c r="C58" s="40" t="s">
        <v>52</v>
      </c>
      <c r="D58" s="128"/>
      <c r="E58" s="41">
        <v>17</v>
      </c>
      <c r="F58" s="40" t="s">
        <v>564</v>
      </c>
    </row>
    <row r="59" spans="1:6" s="45" customFormat="1" ht="45" x14ac:dyDescent="0.25">
      <c r="A59" s="38">
        <v>56</v>
      </c>
      <c r="B59" s="39" t="s">
        <v>397</v>
      </c>
      <c r="C59" s="40" t="s">
        <v>52</v>
      </c>
      <c r="D59" s="142"/>
      <c r="E59" s="41">
        <v>5.3</v>
      </c>
      <c r="F59" s="40" t="s">
        <v>564</v>
      </c>
    </row>
    <row r="60" spans="1:6" s="45" customFormat="1" ht="60" x14ac:dyDescent="0.25">
      <c r="A60" s="84">
        <v>57</v>
      </c>
      <c r="B60" s="39" t="s">
        <v>398</v>
      </c>
      <c r="C60" s="40" t="s">
        <v>52</v>
      </c>
      <c r="D60" s="141"/>
      <c r="E60" s="41">
        <v>4</v>
      </c>
      <c r="F60" s="40" t="s">
        <v>564</v>
      </c>
    </row>
    <row r="61" spans="1:6" s="45" customFormat="1" x14ac:dyDescent="0.25">
      <c r="A61" s="38">
        <v>58</v>
      </c>
      <c r="B61" s="39" t="s">
        <v>399</v>
      </c>
      <c r="C61" s="40" t="s">
        <v>52</v>
      </c>
      <c r="D61" s="140"/>
      <c r="E61" s="41">
        <v>0.8</v>
      </c>
      <c r="F61" s="40" t="s">
        <v>564</v>
      </c>
    </row>
    <row r="62" spans="1:6" s="45" customFormat="1" x14ac:dyDescent="0.25">
      <c r="A62" s="84">
        <v>59</v>
      </c>
      <c r="B62" s="39" t="s">
        <v>400</v>
      </c>
      <c r="C62" s="40" t="s">
        <v>52</v>
      </c>
      <c r="D62" s="128"/>
      <c r="E62" s="41">
        <v>0.04</v>
      </c>
      <c r="F62" s="40" t="s">
        <v>564</v>
      </c>
    </row>
    <row r="63" spans="1:6" s="45" customFormat="1" ht="45" x14ac:dyDescent="0.25">
      <c r="A63" s="38">
        <v>60</v>
      </c>
      <c r="B63" s="39" t="s">
        <v>860</v>
      </c>
      <c r="C63" s="40" t="s">
        <v>52</v>
      </c>
      <c r="D63" s="128"/>
      <c r="E63" s="41">
        <v>15.51</v>
      </c>
      <c r="F63" s="40" t="s">
        <v>564</v>
      </c>
    </row>
    <row r="64" spans="1:6" s="45" customFormat="1" ht="30" x14ac:dyDescent="0.25">
      <c r="A64" s="84">
        <v>61</v>
      </c>
      <c r="B64" s="39" t="s">
        <v>401</v>
      </c>
      <c r="C64" s="40" t="s">
        <v>52</v>
      </c>
      <c r="D64" s="128"/>
      <c r="E64" s="41">
        <v>31.5</v>
      </c>
      <c r="F64" s="40" t="s">
        <v>564</v>
      </c>
    </row>
    <row r="65" spans="1:6" s="45" customFormat="1" ht="45" x14ac:dyDescent="0.25">
      <c r="A65" s="38">
        <v>62</v>
      </c>
      <c r="B65" s="39" t="s">
        <v>402</v>
      </c>
      <c r="C65" s="40" t="s">
        <v>52</v>
      </c>
      <c r="D65" s="128"/>
      <c r="E65" s="41">
        <v>0.05</v>
      </c>
      <c r="F65" s="40" t="s">
        <v>564</v>
      </c>
    </row>
    <row r="66" spans="1:6" s="45" customFormat="1" ht="30" x14ac:dyDescent="0.25">
      <c r="A66" s="84">
        <v>63</v>
      </c>
      <c r="B66" s="39" t="s">
        <v>403</v>
      </c>
      <c r="C66" s="40" t="s">
        <v>52</v>
      </c>
      <c r="D66" s="128"/>
      <c r="E66" s="41">
        <v>0.5</v>
      </c>
      <c r="F66" s="40" t="s">
        <v>564</v>
      </c>
    </row>
    <row r="67" spans="1:6" s="45" customFormat="1" x14ac:dyDescent="0.25">
      <c r="A67" s="38">
        <v>64</v>
      </c>
      <c r="B67" s="39" t="s">
        <v>404</v>
      </c>
      <c r="C67" s="40" t="s">
        <v>52</v>
      </c>
      <c r="D67" s="128"/>
      <c r="E67" s="129">
        <v>0.2</v>
      </c>
      <c r="F67" s="40" t="s">
        <v>564</v>
      </c>
    </row>
    <row r="68" spans="1:6" s="45" customFormat="1" x14ac:dyDescent="0.25">
      <c r="A68" s="84">
        <v>65</v>
      </c>
      <c r="B68" s="39" t="s">
        <v>405</v>
      </c>
      <c r="C68" s="40" t="s">
        <v>52</v>
      </c>
      <c r="D68" s="128"/>
      <c r="E68" s="129">
        <v>0.49</v>
      </c>
      <c r="F68" s="40" t="s">
        <v>564</v>
      </c>
    </row>
    <row r="69" spans="1:6" s="45" customFormat="1" x14ac:dyDescent="0.25">
      <c r="A69" s="38">
        <v>66</v>
      </c>
      <c r="B69" s="39" t="s">
        <v>406</v>
      </c>
      <c r="C69" s="40" t="s">
        <v>52</v>
      </c>
      <c r="D69" s="128"/>
      <c r="E69" s="129">
        <v>0.56000000000000005</v>
      </c>
      <c r="F69" s="40" t="s">
        <v>564</v>
      </c>
    </row>
    <row r="70" spans="1:6" s="45" customFormat="1" x14ac:dyDescent="0.25">
      <c r="A70" s="84">
        <v>67</v>
      </c>
      <c r="B70" s="39" t="s">
        <v>407</v>
      </c>
      <c r="C70" s="40" t="s">
        <v>52</v>
      </c>
      <c r="D70" s="128"/>
      <c r="E70" s="129">
        <v>0.2</v>
      </c>
      <c r="F70" s="40" t="s">
        <v>564</v>
      </c>
    </row>
    <row r="71" spans="1:6" s="45" customFormat="1" x14ac:dyDescent="0.25">
      <c r="A71" s="38">
        <v>68</v>
      </c>
      <c r="B71" s="39" t="s">
        <v>408</v>
      </c>
      <c r="C71" s="40" t="s">
        <v>52</v>
      </c>
      <c r="D71" s="128"/>
      <c r="E71" s="129">
        <v>0.3</v>
      </c>
      <c r="F71" s="40" t="s">
        <v>564</v>
      </c>
    </row>
    <row r="72" spans="1:6" s="45" customFormat="1" ht="45" x14ac:dyDescent="0.25">
      <c r="A72" s="84">
        <v>69</v>
      </c>
      <c r="B72" s="39" t="s">
        <v>409</v>
      </c>
      <c r="C72" s="40" t="s">
        <v>52</v>
      </c>
      <c r="D72" s="128"/>
      <c r="E72" s="129">
        <v>0.92999999999999994</v>
      </c>
      <c r="F72" s="40" t="s">
        <v>564</v>
      </c>
    </row>
    <row r="73" spans="1:6" s="45" customFormat="1" x14ac:dyDescent="0.25">
      <c r="A73" s="38">
        <v>70</v>
      </c>
      <c r="B73" s="39" t="s">
        <v>859</v>
      </c>
      <c r="C73" s="40" t="s">
        <v>52</v>
      </c>
      <c r="D73" s="128"/>
      <c r="E73" s="129">
        <v>0.38</v>
      </c>
      <c r="F73" s="40" t="s">
        <v>564</v>
      </c>
    </row>
    <row r="74" spans="1:6" s="45" customFormat="1" x14ac:dyDescent="0.25">
      <c r="A74" s="84">
        <v>71</v>
      </c>
      <c r="B74" s="39" t="s">
        <v>858</v>
      </c>
      <c r="C74" s="40" t="s">
        <v>52</v>
      </c>
      <c r="D74" s="128"/>
      <c r="E74" s="129">
        <v>0.2</v>
      </c>
      <c r="F74" s="40" t="s">
        <v>564</v>
      </c>
    </row>
    <row r="75" spans="1:6" s="45" customFormat="1" x14ac:dyDescent="0.25">
      <c r="A75" s="38">
        <v>72</v>
      </c>
      <c r="B75" s="39" t="s">
        <v>857</v>
      </c>
      <c r="C75" s="40" t="s">
        <v>52</v>
      </c>
      <c r="D75" s="128"/>
      <c r="E75" s="129">
        <v>0.34</v>
      </c>
      <c r="F75" s="40" t="s">
        <v>564</v>
      </c>
    </row>
    <row r="76" spans="1:6" s="45" customFormat="1" x14ac:dyDescent="0.25">
      <c r="A76" s="84">
        <v>73</v>
      </c>
      <c r="B76" s="39" t="s">
        <v>856</v>
      </c>
      <c r="C76" s="40" t="s">
        <v>52</v>
      </c>
      <c r="D76" s="128"/>
      <c r="E76" s="129">
        <v>0.2</v>
      </c>
      <c r="F76" s="40" t="s">
        <v>564</v>
      </c>
    </row>
    <row r="77" spans="1:6" s="45" customFormat="1" x14ac:dyDescent="0.25">
      <c r="A77" s="38">
        <v>74</v>
      </c>
      <c r="B77" s="39" t="s">
        <v>855</v>
      </c>
      <c r="C77" s="40" t="s">
        <v>52</v>
      </c>
      <c r="D77" s="128"/>
      <c r="E77" s="129">
        <v>0.2</v>
      </c>
      <c r="F77" s="40" t="s">
        <v>564</v>
      </c>
    </row>
    <row r="78" spans="1:6" s="45" customFormat="1" x14ac:dyDescent="0.25">
      <c r="A78" s="84">
        <v>75</v>
      </c>
      <c r="B78" s="39" t="s">
        <v>854</v>
      </c>
      <c r="C78" s="40" t="s">
        <v>52</v>
      </c>
      <c r="D78" s="128"/>
      <c r="E78" s="129">
        <v>0.75</v>
      </c>
      <c r="F78" s="40" t="s">
        <v>564</v>
      </c>
    </row>
    <row r="79" spans="1:6" s="45" customFormat="1" x14ac:dyDescent="0.25">
      <c r="A79" s="38">
        <v>76</v>
      </c>
      <c r="B79" s="39" t="s">
        <v>853</v>
      </c>
      <c r="C79" s="40" t="s">
        <v>52</v>
      </c>
      <c r="D79" s="128"/>
      <c r="E79" s="129">
        <v>0.21</v>
      </c>
      <c r="F79" s="40" t="s">
        <v>564</v>
      </c>
    </row>
    <row r="80" spans="1:6" s="45" customFormat="1" x14ac:dyDescent="0.25">
      <c r="A80" s="84">
        <v>77</v>
      </c>
      <c r="B80" s="39" t="s">
        <v>852</v>
      </c>
      <c r="C80" s="40" t="s">
        <v>52</v>
      </c>
      <c r="D80" s="128"/>
      <c r="E80" s="129">
        <v>0.2</v>
      </c>
      <c r="F80" s="40" t="s">
        <v>564</v>
      </c>
    </row>
    <row r="81" spans="1:6" s="45" customFormat="1" x14ac:dyDescent="0.25">
      <c r="A81" s="38">
        <v>78</v>
      </c>
      <c r="B81" s="39" t="s">
        <v>851</v>
      </c>
      <c r="C81" s="40" t="s">
        <v>52</v>
      </c>
      <c r="D81" s="128"/>
      <c r="E81" s="129">
        <v>0.2</v>
      </c>
      <c r="F81" s="40" t="s">
        <v>564</v>
      </c>
    </row>
    <row r="82" spans="1:6" s="45" customFormat="1" x14ac:dyDescent="0.25">
      <c r="A82" s="84">
        <v>79</v>
      </c>
      <c r="B82" s="39" t="s">
        <v>850</v>
      </c>
      <c r="C82" s="40" t="s">
        <v>52</v>
      </c>
      <c r="D82" s="128"/>
      <c r="E82" s="129">
        <v>0.25</v>
      </c>
      <c r="F82" s="40" t="s">
        <v>564</v>
      </c>
    </row>
    <row r="83" spans="1:6" s="45" customFormat="1" x14ac:dyDescent="0.25">
      <c r="A83" s="38">
        <v>80</v>
      </c>
      <c r="B83" s="39" t="s">
        <v>849</v>
      </c>
      <c r="C83" s="40" t="s">
        <v>52</v>
      </c>
      <c r="D83" s="128"/>
      <c r="E83" s="129">
        <v>0.48</v>
      </c>
      <c r="F83" s="40" t="s">
        <v>564</v>
      </c>
    </row>
    <row r="84" spans="1:6" s="45" customFormat="1" ht="45" x14ac:dyDescent="0.25">
      <c r="A84" s="84">
        <v>81</v>
      </c>
      <c r="B84" s="39" t="s">
        <v>848</v>
      </c>
      <c r="C84" s="40" t="s">
        <v>52</v>
      </c>
      <c r="D84" s="128"/>
      <c r="E84" s="41">
        <v>0.03</v>
      </c>
      <c r="F84" s="40" t="s">
        <v>564</v>
      </c>
    </row>
    <row r="85" spans="1:6" s="45" customFormat="1" x14ac:dyDescent="0.25">
      <c r="A85" s="38">
        <v>82</v>
      </c>
      <c r="B85" s="39" t="s">
        <v>827</v>
      </c>
      <c r="C85" s="40" t="s">
        <v>52</v>
      </c>
      <c r="D85" s="128"/>
      <c r="E85" s="41">
        <v>0.8</v>
      </c>
      <c r="F85" s="40" t="s">
        <v>564</v>
      </c>
    </row>
    <row r="86" spans="1:6" s="45" customFormat="1" x14ac:dyDescent="0.25">
      <c r="A86" s="84">
        <v>83</v>
      </c>
      <c r="B86" s="39" t="s">
        <v>847</v>
      </c>
      <c r="C86" s="40" t="s">
        <v>52</v>
      </c>
      <c r="D86" s="128"/>
      <c r="E86" s="41">
        <v>0.5</v>
      </c>
      <c r="F86" s="40" t="s">
        <v>564</v>
      </c>
    </row>
    <row r="87" spans="1:6" s="45" customFormat="1" x14ac:dyDescent="0.25">
      <c r="A87" s="38">
        <v>84</v>
      </c>
      <c r="B87" s="39" t="s">
        <v>846</v>
      </c>
      <c r="C87" s="40" t="s">
        <v>52</v>
      </c>
      <c r="D87" s="128"/>
      <c r="E87" s="41">
        <v>0.3</v>
      </c>
      <c r="F87" s="40" t="s">
        <v>564</v>
      </c>
    </row>
    <row r="88" spans="1:6" s="45" customFormat="1" ht="30" x14ac:dyDescent="0.25">
      <c r="A88" s="84">
        <v>85</v>
      </c>
      <c r="B88" s="39" t="s">
        <v>845</v>
      </c>
      <c r="C88" s="40" t="s">
        <v>52</v>
      </c>
      <c r="D88" s="128"/>
      <c r="E88" s="41">
        <v>0.5</v>
      </c>
      <c r="F88" s="40" t="s">
        <v>564</v>
      </c>
    </row>
    <row r="89" spans="1:6" s="45" customFormat="1" x14ac:dyDescent="0.25">
      <c r="A89" s="38">
        <v>86</v>
      </c>
      <c r="B89" s="39" t="s">
        <v>844</v>
      </c>
      <c r="C89" s="40" t="s">
        <v>52</v>
      </c>
      <c r="D89" s="128"/>
      <c r="E89" s="41">
        <v>0.3</v>
      </c>
      <c r="F89" s="40" t="s">
        <v>564</v>
      </c>
    </row>
    <row r="90" spans="1:6" s="45" customFormat="1" x14ac:dyDescent="0.25">
      <c r="A90" s="84">
        <v>87</v>
      </c>
      <c r="B90" s="39" t="s">
        <v>843</v>
      </c>
      <c r="C90" s="40" t="s">
        <v>52</v>
      </c>
      <c r="D90" s="128"/>
      <c r="E90" s="41">
        <v>0.1</v>
      </c>
      <c r="F90" s="40" t="s">
        <v>564</v>
      </c>
    </row>
    <row r="91" spans="1:6" s="45" customFormat="1" ht="30" x14ac:dyDescent="0.25">
      <c r="A91" s="38">
        <v>88</v>
      </c>
      <c r="B91" s="39" t="s">
        <v>842</v>
      </c>
      <c r="C91" s="40" t="s">
        <v>52</v>
      </c>
      <c r="D91" s="128"/>
      <c r="E91" s="41">
        <v>0.5</v>
      </c>
      <c r="F91" s="40" t="s">
        <v>564</v>
      </c>
    </row>
    <row r="92" spans="1:6" s="45" customFormat="1" x14ac:dyDescent="0.25">
      <c r="A92" s="84">
        <v>89</v>
      </c>
      <c r="B92" s="39" t="s">
        <v>841</v>
      </c>
      <c r="C92" s="40" t="s">
        <v>52</v>
      </c>
      <c r="D92" s="128"/>
      <c r="E92" s="41">
        <v>0.8</v>
      </c>
      <c r="F92" s="40" t="s">
        <v>564</v>
      </c>
    </row>
    <row r="93" spans="1:6" s="45" customFormat="1" x14ac:dyDescent="0.25">
      <c r="A93" s="38">
        <v>90</v>
      </c>
      <c r="B93" s="39" t="s">
        <v>840</v>
      </c>
      <c r="C93" s="40" t="s">
        <v>52</v>
      </c>
      <c r="D93" s="128"/>
      <c r="E93" s="41">
        <v>0.5</v>
      </c>
      <c r="F93" s="40" t="s">
        <v>564</v>
      </c>
    </row>
    <row r="94" spans="1:6" s="45" customFormat="1" ht="45" x14ac:dyDescent="0.25">
      <c r="A94" s="84">
        <v>91</v>
      </c>
      <c r="B94" s="39" t="s">
        <v>839</v>
      </c>
      <c r="C94" s="40" t="s">
        <v>52</v>
      </c>
      <c r="D94" s="128"/>
      <c r="E94" s="41">
        <v>1</v>
      </c>
      <c r="F94" s="40" t="s">
        <v>564</v>
      </c>
    </row>
    <row r="95" spans="1:6" s="45" customFormat="1" ht="30" x14ac:dyDescent="0.25">
      <c r="A95" s="38">
        <v>92</v>
      </c>
      <c r="B95" s="39" t="s">
        <v>838</v>
      </c>
      <c r="C95" s="40" t="s">
        <v>52</v>
      </c>
      <c r="D95" s="128"/>
      <c r="E95" s="41">
        <v>0.5</v>
      </c>
      <c r="F95" s="40" t="s">
        <v>564</v>
      </c>
    </row>
    <row r="96" spans="1:6" s="45" customFormat="1" x14ac:dyDescent="0.25">
      <c r="A96" s="84">
        <v>93</v>
      </c>
      <c r="B96" s="39" t="s">
        <v>837</v>
      </c>
      <c r="C96" s="40" t="s">
        <v>52</v>
      </c>
      <c r="D96" s="128"/>
      <c r="E96" s="41">
        <v>0.2</v>
      </c>
      <c r="F96" s="40" t="s">
        <v>564</v>
      </c>
    </row>
    <row r="97" spans="1:6" s="45" customFormat="1" ht="30" x14ac:dyDescent="0.25">
      <c r="A97" s="38">
        <v>94</v>
      </c>
      <c r="B97" s="39" t="s">
        <v>836</v>
      </c>
      <c r="C97" s="40" t="s">
        <v>52</v>
      </c>
      <c r="D97" s="128"/>
      <c r="E97" s="41">
        <v>0.1</v>
      </c>
      <c r="F97" s="40" t="s">
        <v>564</v>
      </c>
    </row>
    <row r="98" spans="1:6" s="45" customFormat="1" ht="30" x14ac:dyDescent="0.25">
      <c r="A98" s="84">
        <v>95</v>
      </c>
      <c r="B98" s="39" t="s">
        <v>835</v>
      </c>
      <c r="C98" s="40" t="s">
        <v>52</v>
      </c>
      <c r="D98" s="128"/>
      <c r="E98" s="41">
        <v>0.1</v>
      </c>
      <c r="F98" s="40" t="s">
        <v>564</v>
      </c>
    </row>
    <row r="99" spans="1:6" s="45" customFormat="1" ht="30" x14ac:dyDescent="0.25">
      <c r="A99" s="38">
        <v>96</v>
      </c>
      <c r="B99" s="39" t="s">
        <v>834</v>
      </c>
      <c r="C99" s="40" t="s">
        <v>52</v>
      </c>
      <c r="D99" s="128"/>
      <c r="E99" s="41">
        <v>0.14000000000000001</v>
      </c>
      <c r="F99" s="40" t="s">
        <v>564</v>
      </c>
    </row>
    <row r="100" spans="1:6" s="45" customFormat="1" ht="30" x14ac:dyDescent="0.25">
      <c r="A100" s="84">
        <v>97</v>
      </c>
      <c r="B100" s="39" t="s">
        <v>833</v>
      </c>
      <c r="C100" s="40" t="s">
        <v>52</v>
      </c>
      <c r="D100" s="128"/>
      <c r="E100" s="41">
        <v>0.2</v>
      </c>
      <c r="F100" s="40" t="s">
        <v>564</v>
      </c>
    </row>
    <row r="101" spans="1:6" s="45" customFormat="1" ht="30" x14ac:dyDescent="0.25">
      <c r="A101" s="38">
        <v>98</v>
      </c>
      <c r="B101" s="39" t="s">
        <v>832</v>
      </c>
      <c r="C101" s="40" t="s">
        <v>52</v>
      </c>
      <c r="D101" s="128"/>
      <c r="E101" s="41">
        <v>0.5</v>
      </c>
      <c r="F101" s="40" t="s">
        <v>564</v>
      </c>
    </row>
    <row r="102" spans="1:6" s="45" customFormat="1" ht="30" x14ac:dyDescent="0.25">
      <c r="A102" s="84">
        <v>99</v>
      </c>
      <c r="B102" s="39" t="s">
        <v>831</v>
      </c>
      <c r="C102" s="40" t="s">
        <v>52</v>
      </c>
      <c r="D102" s="128"/>
      <c r="E102" s="41">
        <v>0.19</v>
      </c>
      <c r="F102" s="40" t="s">
        <v>564</v>
      </c>
    </row>
    <row r="103" spans="1:6" s="45" customFormat="1" ht="45" x14ac:dyDescent="0.25">
      <c r="A103" s="38">
        <v>100</v>
      </c>
      <c r="B103" s="39" t="s">
        <v>830</v>
      </c>
      <c r="C103" s="40" t="s">
        <v>52</v>
      </c>
      <c r="D103" s="128"/>
      <c r="E103" s="41">
        <v>8.89</v>
      </c>
      <c r="F103" s="40" t="s">
        <v>564</v>
      </c>
    </row>
    <row r="104" spans="1:6" s="45" customFormat="1" ht="30" x14ac:dyDescent="0.25">
      <c r="A104" s="84">
        <v>101</v>
      </c>
      <c r="B104" s="39" t="s">
        <v>829</v>
      </c>
      <c r="C104" s="40" t="s">
        <v>52</v>
      </c>
      <c r="D104" s="128"/>
      <c r="E104" s="41">
        <v>0.19</v>
      </c>
      <c r="F104" s="40" t="s">
        <v>564</v>
      </c>
    </row>
    <row r="105" spans="1:6" s="45" customFormat="1" x14ac:dyDescent="0.25">
      <c r="A105" s="38">
        <v>102</v>
      </c>
      <c r="B105" s="39" t="s">
        <v>828</v>
      </c>
      <c r="C105" s="40" t="s">
        <v>52</v>
      </c>
      <c r="D105" s="128"/>
      <c r="E105" s="41">
        <v>0.5</v>
      </c>
      <c r="F105" s="40" t="s">
        <v>564</v>
      </c>
    </row>
    <row r="106" spans="1:6" s="45" customFormat="1" x14ac:dyDescent="0.25">
      <c r="A106" s="84">
        <v>103</v>
      </c>
      <c r="B106" s="39" t="s">
        <v>827</v>
      </c>
      <c r="C106" s="40" t="s">
        <v>52</v>
      </c>
      <c r="D106" s="128"/>
      <c r="E106" s="41">
        <v>0.19</v>
      </c>
      <c r="F106" s="40" t="s">
        <v>564</v>
      </c>
    </row>
    <row r="107" spans="1:6" s="45" customFormat="1" x14ac:dyDescent="0.25">
      <c r="A107" s="38">
        <v>104</v>
      </c>
      <c r="B107" s="39" t="s">
        <v>826</v>
      </c>
      <c r="C107" s="40" t="s">
        <v>52</v>
      </c>
      <c r="D107" s="128"/>
      <c r="E107" s="54">
        <v>0.7</v>
      </c>
      <c r="F107" s="40" t="s">
        <v>564</v>
      </c>
    </row>
    <row r="108" spans="1:6" s="45" customFormat="1" x14ac:dyDescent="0.25">
      <c r="A108" s="84">
        <v>105</v>
      </c>
      <c r="B108" s="39" t="s">
        <v>825</v>
      </c>
      <c r="C108" s="40" t="s">
        <v>52</v>
      </c>
      <c r="D108" s="128"/>
      <c r="E108" s="54">
        <v>0.5</v>
      </c>
      <c r="F108" s="40" t="s">
        <v>564</v>
      </c>
    </row>
    <row r="109" spans="1:6" s="45" customFormat="1" ht="30" x14ac:dyDescent="0.25">
      <c r="A109" s="38">
        <v>106</v>
      </c>
      <c r="B109" s="39" t="s">
        <v>824</v>
      </c>
      <c r="C109" s="40" t="s">
        <v>52</v>
      </c>
      <c r="D109" s="128"/>
      <c r="E109" s="54">
        <v>63.74</v>
      </c>
      <c r="F109" s="40" t="s">
        <v>564</v>
      </c>
    </row>
    <row r="110" spans="1:6" s="45" customFormat="1" x14ac:dyDescent="0.25">
      <c r="A110" s="84">
        <v>107</v>
      </c>
      <c r="B110" s="39" t="s">
        <v>823</v>
      </c>
      <c r="C110" s="40" t="s">
        <v>52</v>
      </c>
      <c r="D110" s="128"/>
      <c r="E110" s="54">
        <v>0.36</v>
      </c>
      <c r="F110" s="40" t="s">
        <v>564</v>
      </c>
    </row>
    <row r="111" spans="1:6" s="45" customFormat="1" ht="30" x14ac:dyDescent="0.25">
      <c r="A111" s="38">
        <v>108</v>
      </c>
      <c r="B111" s="39" t="s">
        <v>822</v>
      </c>
      <c r="C111" s="40" t="s">
        <v>52</v>
      </c>
      <c r="D111" s="128"/>
      <c r="E111" s="54">
        <v>0.3</v>
      </c>
      <c r="F111" s="40" t="s">
        <v>564</v>
      </c>
    </row>
    <row r="112" spans="1:6" s="45" customFormat="1" ht="30" x14ac:dyDescent="0.25">
      <c r="A112" s="84">
        <v>109</v>
      </c>
      <c r="B112" s="39" t="s">
        <v>821</v>
      </c>
      <c r="C112" s="40" t="s">
        <v>52</v>
      </c>
      <c r="D112" s="128"/>
      <c r="E112" s="54">
        <v>0.2</v>
      </c>
      <c r="F112" s="40" t="s">
        <v>564</v>
      </c>
    </row>
    <row r="113" spans="1:6" s="45" customFormat="1" ht="60" x14ac:dyDescent="0.25">
      <c r="A113" s="38">
        <v>110</v>
      </c>
      <c r="B113" s="39" t="s">
        <v>820</v>
      </c>
      <c r="C113" s="40" t="s">
        <v>52</v>
      </c>
      <c r="D113" s="128"/>
      <c r="E113" s="41">
        <v>0.39</v>
      </c>
      <c r="F113" s="40" t="s">
        <v>564</v>
      </c>
    </row>
    <row r="114" spans="1:6" s="45" customFormat="1" x14ac:dyDescent="0.25">
      <c r="A114" s="84">
        <v>111</v>
      </c>
      <c r="B114" s="39" t="s">
        <v>819</v>
      </c>
      <c r="C114" s="40" t="s">
        <v>52</v>
      </c>
      <c r="D114" s="128"/>
      <c r="E114" s="41">
        <v>0.41</v>
      </c>
      <c r="F114" s="40" t="s">
        <v>564</v>
      </c>
    </row>
    <row r="115" spans="1:6" s="45" customFormat="1" x14ac:dyDescent="0.25">
      <c r="A115" s="38">
        <v>112</v>
      </c>
      <c r="B115" s="39" t="s">
        <v>818</v>
      </c>
      <c r="C115" s="40" t="s">
        <v>52</v>
      </c>
      <c r="D115" s="128"/>
      <c r="E115" s="41">
        <v>0.12</v>
      </c>
      <c r="F115" s="40" t="s">
        <v>564</v>
      </c>
    </row>
    <row r="116" spans="1:6" s="45" customFormat="1" x14ac:dyDescent="0.25">
      <c r="A116" s="84">
        <v>113</v>
      </c>
      <c r="B116" s="39" t="s">
        <v>817</v>
      </c>
      <c r="C116" s="40" t="s">
        <v>52</v>
      </c>
      <c r="D116" s="128"/>
      <c r="E116" s="41">
        <v>0.13</v>
      </c>
      <c r="F116" s="40" t="s">
        <v>564</v>
      </c>
    </row>
    <row r="117" spans="1:6" s="45" customFormat="1" x14ac:dyDescent="0.25">
      <c r="A117" s="38">
        <v>114</v>
      </c>
      <c r="B117" s="39" t="s">
        <v>816</v>
      </c>
      <c r="C117" s="40" t="s">
        <v>52</v>
      </c>
      <c r="D117" s="128"/>
      <c r="E117" s="41">
        <v>5.68</v>
      </c>
      <c r="F117" s="40" t="s">
        <v>564</v>
      </c>
    </row>
    <row r="118" spans="1:6" s="45" customFormat="1" x14ac:dyDescent="0.25">
      <c r="A118" s="84">
        <v>115</v>
      </c>
      <c r="B118" s="39" t="s">
        <v>816</v>
      </c>
      <c r="C118" s="40" t="s">
        <v>52</v>
      </c>
      <c r="D118" s="128"/>
      <c r="E118" s="41">
        <v>10</v>
      </c>
      <c r="F118" s="40" t="s">
        <v>564</v>
      </c>
    </row>
    <row r="119" spans="1:6" s="45" customFormat="1" x14ac:dyDescent="0.25">
      <c r="A119" s="38">
        <v>116</v>
      </c>
      <c r="B119" s="39" t="s">
        <v>815</v>
      </c>
      <c r="C119" s="40" t="s">
        <v>52</v>
      </c>
      <c r="D119" s="128"/>
      <c r="E119" s="41">
        <v>0.45</v>
      </c>
      <c r="F119" s="40" t="s">
        <v>564</v>
      </c>
    </row>
    <row r="120" spans="1:6" s="45" customFormat="1" x14ac:dyDescent="0.25">
      <c r="A120" s="84">
        <v>117</v>
      </c>
      <c r="B120" s="39" t="s">
        <v>814</v>
      </c>
      <c r="C120" s="40" t="s">
        <v>52</v>
      </c>
      <c r="D120" s="128"/>
      <c r="E120" s="41">
        <v>0.88</v>
      </c>
      <c r="F120" s="40" t="s">
        <v>564</v>
      </c>
    </row>
    <row r="121" spans="1:6" s="45" customFormat="1" x14ac:dyDescent="0.25">
      <c r="A121" s="38">
        <v>118</v>
      </c>
      <c r="B121" s="39" t="s">
        <v>813</v>
      </c>
      <c r="C121" s="40" t="s">
        <v>52</v>
      </c>
      <c r="D121" s="128"/>
      <c r="E121" s="41">
        <v>0.2</v>
      </c>
      <c r="F121" s="40" t="s">
        <v>564</v>
      </c>
    </row>
    <row r="122" spans="1:6" s="45" customFormat="1" x14ac:dyDescent="0.25">
      <c r="A122" s="84">
        <v>119</v>
      </c>
      <c r="B122" s="39" t="s">
        <v>812</v>
      </c>
      <c r="C122" s="40" t="s">
        <v>52</v>
      </c>
      <c r="D122" s="128"/>
      <c r="E122" s="41">
        <v>1</v>
      </c>
      <c r="F122" s="40" t="s">
        <v>564</v>
      </c>
    </row>
    <row r="123" spans="1:6" s="45" customFormat="1" x14ac:dyDescent="0.25">
      <c r="A123" s="38">
        <v>120</v>
      </c>
      <c r="B123" s="39" t="s">
        <v>811</v>
      </c>
      <c r="C123" s="40" t="s">
        <v>52</v>
      </c>
      <c r="D123" s="128"/>
      <c r="E123" s="41">
        <v>1.3</v>
      </c>
      <c r="F123" s="40" t="s">
        <v>564</v>
      </c>
    </row>
    <row r="124" spans="1:6" s="45" customFormat="1" x14ac:dyDescent="0.25">
      <c r="A124" s="84">
        <v>121</v>
      </c>
      <c r="B124" s="39" t="s">
        <v>810</v>
      </c>
      <c r="C124" s="40" t="s">
        <v>52</v>
      </c>
      <c r="D124" s="128"/>
      <c r="E124" s="41">
        <v>0.7</v>
      </c>
      <c r="F124" s="40" t="s">
        <v>564</v>
      </c>
    </row>
    <row r="125" spans="1:6" s="45" customFormat="1" x14ac:dyDescent="0.25">
      <c r="A125" s="38">
        <v>122</v>
      </c>
      <c r="B125" s="39" t="s">
        <v>809</v>
      </c>
      <c r="C125" s="40" t="s">
        <v>52</v>
      </c>
      <c r="D125" s="128"/>
      <c r="E125" s="41">
        <v>0.9</v>
      </c>
      <c r="F125" s="40" t="s">
        <v>564</v>
      </c>
    </row>
    <row r="126" spans="1:6" s="45" customFormat="1" x14ac:dyDescent="0.25">
      <c r="A126" s="84">
        <v>123</v>
      </c>
      <c r="B126" s="39" t="s">
        <v>808</v>
      </c>
      <c r="C126" s="40" t="s">
        <v>52</v>
      </c>
      <c r="D126" s="128"/>
      <c r="E126" s="41">
        <v>0.44</v>
      </c>
      <c r="F126" s="40" t="s">
        <v>564</v>
      </c>
    </row>
    <row r="127" spans="1:6" s="45" customFormat="1" x14ac:dyDescent="0.25">
      <c r="A127" s="38">
        <v>124</v>
      </c>
      <c r="B127" s="39" t="s">
        <v>807</v>
      </c>
      <c r="C127" s="40" t="s">
        <v>52</v>
      </c>
      <c r="D127" s="128"/>
      <c r="E127" s="41">
        <v>6</v>
      </c>
      <c r="F127" s="40" t="s">
        <v>564</v>
      </c>
    </row>
    <row r="128" spans="1:6" s="45" customFormat="1" x14ac:dyDescent="0.25">
      <c r="A128" s="84">
        <v>125</v>
      </c>
      <c r="B128" s="39" t="s">
        <v>806</v>
      </c>
      <c r="C128" s="40" t="s">
        <v>52</v>
      </c>
      <c r="D128" s="128"/>
      <c r="E128" s="41">
        <v>55</v>
      </c>
      <c r="F128" s="40" t="s">
        <v>564</v>
      </c>
    </row>
    <row r="129" spans="1:6" s="45" customFormat="1" x14ac:dyDescent="0.25">
      <c r="A129" s="38">
        <v>126</v>
      </c>
      <c r="B129" s="39" t="s">
        <v>806</v>
      </c>
      <c r="C129" s="40" t="s">
        <v>52</v>
      </c>
      <c r="D129" s="128"/>
      <c r="E129" s="41">
        <v>50</v>
      </c>
      <c r="F129" s="40" t="s">
        <v>564</v>
      </c>
    </row>
    <row r="130" spans="1:6" s="45" customFormat="1" x14ac:dyDescent="0.25">
      <c r="A130" s="84">
        <v>127</v>
      </c>
      <c r="B130" s="39" t="s">
        <v>806</v>
      </c>
      <c r="C130" s="40" t="s">
        <v>52</v>
      </c>
      <c r="D130" s="128"/>
      <c r="E130" s="41">
        <v>25</v>
      </c>
      <c r="F130" s="40" t="s">
        <v>564</v>
      </c>
    </row>
    <row r="131" spans="1:6" s="45" customFormat="1" x14ac:dyDescent="0.25">
      <c r="A131" s="38">
        <v>128</v>
      </c>
      <c r="B131" s="39" t="s">
        <v>806</v>
      </c>
      <c r="C131" s="40" t="s">
        <v>52</v>
      </c>
      <c r="D131" s="128"/>
      <c r="E131" s="41">
        <v>6</v>
      </c>
      <c r="F131" s="40" t="s">
        <v>564</v>
      </c>
    </row>
    <row r="132" spans="1:6" s="45" customFormat="1" x14ac:dyDescent="0.25">
      <c r="A132" s="84">
        <v>129</v>
      </c>
      <c r="B132" s="39" t="s">
        <v>806</v>
      </c>
      <c r="C132" s="40" t="s">
        <v>52</v>
      </c>
      <c r="D132" s="128"/>
      <c r="E132" s="41">
        <v>3.6</v>
      </c>
      <c r="F132" s="40" t="s">
        <v>564</v>
      </c>
    </row>
    <row r="133" spans="1:6" s="45" customFormat="1" x14ac:dyDescent="0.25">
      <c r="A133" s="38">
        <v>130</v>
      </c>
      <c r="B133" s="39" t="s">
        <v>806</v>
      </c>
      <c r="C133" s="40" t="s">
        <v>52</v>
      </c>
      <c r="D133" s="128"/>
      <c r="E133" s="41">
        <v>2.14</v>
      </c>
      <c r="F133" s="40" t="s">
        <v>564</v>
      </c>
    </row>
    <row r="134" spans="1:6" s="45" customFormat="1" ht="60" x14ac:dyDescent="0.25">
      <c r="A134" s="84">
        <v>131</v>
      </c>
      <c r="B134" s="39" t="s">
        <v>805</v>
      </c>
      <c r="C134" s="40" t="s">
        <v>52</v>
      </c>
      <c r="D134" s="128"/>
      <c r="E134" s="41">
        <v>670</v>
      </c>
      <c r="F134" s="40" t="s">
        <v>564</v>
      </c>
    </row>
    <row r="135" spans="1:6" s="45" customFormat="1" ht="30" x14ac:dyDescent="0.25">
      <c r="A135" s="38">
        <v>132</v>
      </c>
      <c r="B135" s="39" t="s">
        <v>804</v>
      </c>
      <c r="C135" s="40" t="s">
        <v>52</v>
      </c>
      <c r="D135" s="128"/>
      <c r="E135" s="41">
        <v>60</v>
      </c>
      <c r="F135" s="40" t="s">
        <v>564</v>
      </c>
    </row>
    <row r="136" spans="1:6" s="45" customFormat="1" x14ac:dyDescent="0.25">
      <c r="A136" s="84">
        <v>133</v>
      </c>
      <c r="B136" s="39" t="s">
        <v>803</v>
      </c>
      <c r="C136" s="40" t="s">
        <v>52</v>
      </c>
      <c r="D136" s="128"/>
      <c r="E136" s="41">
        <v>10</v>
      </c>
      <c r="F136" s="40" t="s">
        <v>564</v>
      </c>
    </row>
    <row r="137" spans="1:6" s="45" customFormat="1" ht="45" x14ac:dyDescent="0.25">
      <c r="A137" s="38">
        <v>134</v>
      </c>
      <c r="B137" s="39" t="s">
        <v>802</v>
      </c>
      <c r="C137" s="40" t="s">
        <v>52</v>
      </c>
      <c r="D137" s="128"/>
      <c r="E137" s="41">
        <v>23.42</v>
      </c>
      <c r="F137" s="40" t="s">
        <v>564</v>
      </c>
    </row>
    <row r="138" spans="1:6" s="45" customFormat="1" ht="30" x14ac:dyDescent="0.25">
      <c r="A138" s="84">
        <v>135</v>
      </c>
      <c r="B138" s="39" t="s">
        <v>801</v>
      </c>
      <c r="C138" s="40" t="s">
        <v>52</v>
      </c>
      <c r="D138" s="128"/>
      <c r="E138" s="41">
        <v>18</v>
      </c>
      <c r="F138" s="40" t="s">
        <v>564</v>
      </c>
    </row>
    <row r="139" spans="1:6" s="45" customFormat="1" ht="30" x14ac:dyDescent="0.25">
      <c r="A139" s="38">
        <v>136</v>
      </c>
      <c r="B139" s="39" t="s">
        <v>801</v>
      </c>
      <c r="C139" s="40" t="s">
        <v>52</v>
      </c>
      <c r="D139" s="128"/>
      <c r="E139" s="41">
        <v>50</v>
      </c>
      <c r="F139" s="40" t="s">
        <v>564</v>
      </c>
    </row>
    <row r="140" spans="1:6" s="45" customFormat="1" ht="30" x14ac:dyDescent="0.25">
      <c r="A140" s="84">
        <v>137</v>
      </c>
      <c r="B140" s="39" t="s">
        <v>800</v>
      </c>
      <c r="C140" s="40" t="s">
        <v>52</v>
      </c>
      <c r="D140" s="128"/>
      <c r="E140" s="41">
        <v>0.5</v>
      </c>
      <c r="F140" s="40" t="s">
        <v>564</v>
      </c>
    </row>
    <row r="141" spans="1:6" s="45" customFormat="1" x14ac:dyDescent="0.25">
      <c r="A141" s="38">
        <v>138</v>
      </c>
      <c r="B141" s="39" t="s">
        <v>799</v>
      </c>
      <c r="C141" s="40" t="s">
        <v>52</v>
      </c>
      <c r="D141" s="128"/>
      <c r="E141" s="41">
        <v>4.79</v>
      </c>
      <c r="F141" s="40" t="s">
        <v>564</v>
      </c>
    </row>
    <row r="142" spans="1:6" s="45" customFormat="1" x14ac:dyDescent="0.25">
      <c r="A142" s="84">
        <v>139</v>
      </c>
      <c r="B142" s="39" t="s">
        <v>798</v>
      </c>
      <c r="C142" s="40" t="s">
        <v>52</v>
      </c>
      <c r="D142" s="128"/>
      <c r="E142" s="41">
        <v>5</v>
      </c>
      <c r="F142" s="40" t="s">
        <v>564</v>
      </c>
    </row>
    <row r="143" spans="1:6" s="45" customFormat="1" x14ac:dyDescent="0.25">
      <c r="A143" s="38">
        <v>140</v>
      </c>
      <c r="B143" s="39" t="s">
        <v>797</v>
      </c>
      <c r="C143" s="40" t="s">
        <v>52</v>
      </c>
      <c r="D143" s="128"/>
      <c r="E143" s="41">
        <v>6</v>
      </c>
      <c r="F143" s="40" t="s">
        <v>564</v>
      </c>
    </row>
    <row r="144" spans="1:6" s="45" customFormat="1" ht="30" x14ac:dyDescent="0.25">
      <c r="A144" s="84">
        <v>141</v>
      </c>
      <c r="B144" s="39" t="s">
        <v>796</v>
      </c>
      <c r="C144" s="40" t="s">
        <v>52</v>
      </c>
      <c r="D144" s="128"/>
      <c r="E144" s="41">
        <v>3.26</v>
      </c>
      <c r="F144" s="40" t="s">
        <v>564</v>
      </c>
    </row>
    <row r="145" spans="1:6" s="45" customFormat="1" x14ac:dyDescent="0.25">
      <c r="A145" s="38">
        <v>142</v>
      </c>
      <c r="B145" s="39" t="s">
        <v>795</v>
      </c>
      <c r="C145" s="40" t="s">
        <v>52</v>
      </c>
      <c r="D145" s="128"/>
      <c r="E145" s="41">
        <v>2.8</v>
      </c>
      <c r="F145" s="40" t="s">
        <v>564</v>
      </c>
    </row>
    <row r="146" spans="1:6" s="45" customFormat="1" x14ac:dyDescent="0.25">
      <c r="A146" s="84">
        <v>143</v>
      </c>
      <c r="B146" s="39" t="s">
        <v>794</v>
      </c>
      <c r="C146" s="40" t="s">
        <v>52</v>
      </c>
      <c r="D146" s="128"/>
      <c r="E146" s="41">
        <v>0.21</v>
      </c>
      <c r="F146" s="40" t="s">
        <v>564</v>
      </c>
    </row>
    <row r="147" spans="1:6" s="45" customFormat="1" ht="30" x14ac:dyDescent="0.25">
      <c r="A147" s="38">
        <v>144</v>
      </c>
      <c r="B147" s="39" t="s">
        <v>278</v>
      </c>
      <c r="C147" s="40" t="s">
        <v>22</v>
      </c>
      <c r="D147" s="139" t="s">
        <v>426</v>
      </c>
      <c r="E147" s="41">
        <v>6.23</v>
      </c>
      <c r="F147" s="40" t="s">
        <v>563</v>
      </c>
    </row>
    <row r="148" spans="1:6" s="45" customFormat="1" x14ac:dyDescent="0.25">
      <c r="A148" s="84">
        <v>145</v>
      </c>
      <c r="B148" s="39" t="s">
        <v>248</v>
      </c>
      <c r="C148" s="40" t="s">
        <v>95</v>
      </c>
      <c r="D148" s="128"/>
      <c r="E148" s="41">
        <v>463</v>
      </c>
      <c r="F148" s="40" t="s">
        <v>564</v>
      </c>
    </row>
    <row r="149" spans="1:6" s="45" customFormat="1" ht="30" x14ac:dyDescent="0.25">
      <c r="A149" s="38">
        <v>146</v>
      </c>
      <c r="B149" s="39" t="s">
        <v>251</v>
      </c>
      <c r="C149" s="40" t="s">
        <v>95</v>
      </c>
      <c r="D149" s="128"/>
      <c r="E149" s="41">
        <v>292.14999999999998</v>
      </c>
      <c r="F149" s="40" t="s">
        <v>564</v>
      </c>
    </row>
    <row r="150" spans="1:6" s="45" customFormat="1" x14ac:dyDescent="0.25">
      <c r="A150" s="84">
        <v>147</v>
      </c>
      <c r="B150" s="39" t="s">
        <v>327</v>
      </c>
      <c r="C150" s="38" t="s">
        <v>698</v>
      </c>
      <c r="D150" s="128"/>
      <c r="E150" s="41">
        <v>24.25</v>
      </c>
      <c r="F150" s="40" t="s">
        <v>563</v>
      </c>
    </row>
    <row r="151" spans="1:6" s="45" customFormat="1" x14ac:dyDescent="0.25">
      <c r="A151" s="38">
        <v>148</v>
      </c>
      <c r="B151" s="39" t="s">
        <v>322</v>
      </c>
      <c r="C151" s="38" t="s">
        <v>698</v>
      </c>
      <c r="D151" s="128"/>
      <c r="E151" s="41">
        <v>3</v>
      </c>
      <c r="F151" s="40" t="s">
        <v>563</v>
      </c>
    </row>
    <row r="152" spans="1:6" s="45" customFormat="1" x14ac:dyDescent="0.25">
      <c r="A152" s="84">
        <v>149</v>
      </c>
      <c r="B152" s="39" t="s">
        <v>326</v>
      </c>
      <c r="C152" s="38" t="s">
        <v>698</v>
      </c>
      <c r="D152" s="128"/>
      <c r="E152" s="41">
        <v>3</v>
      </c>
      <c r="F152" s="40" t="s">
        <v>563</v>
      </c>
    </row>
    <row r="153" spans="1:6" s="45" customFormat="1" x14ac:dyDescent="0.25">
      <c r="A153" s="38">
        <v>150</v>
      </c>
      <c r="B153" s="39" t="s">
        <v>328</v>
      </c>
      <c r="C153" s="38" t="s">
        <v>698</v>
      </c>
      <c r="D153" s="128"/>
      <c r="E153" s="41">
        <v>19.920000000000002</v>
      </c>
      <c r="F153" s="40" t="s">
        <v>563</v>
      </c>
    </row>
    <row r="154" spans="1:6" s="45" customFormat="1" x14ac:dyDescent="0.25">
      <c r="A154" s="84">
        <v>151</v>
      </c>
      <c r="B154" s="39" t="s">
        <v>329</v>
      </c>
      <c r="C154" s="38" t="s">
        <v>698</v>
      </c>
      <c r="D154" s="128"/>
      <c r="E154" s="41">
        <v>32.03</v>
      </c>
      <c r="F154" s="40" t="s">
        <v>563</v>
      </c>
    </row>
    <row r="155" spans="1:6" s="45" customFormat="1" x14ac:dyDescent="0.25">
      <c r="A155" s="38">
        <v>152</v>
      </c>
      <c r="B155" s="39" t="s">
        <v>330</v>
      </c>
      <c r="C155" s="38" t="s">
        <v>698</v>
      </c>
      <c r="D155" s="128"/>
      <c r="E155" s="41">
        <v>20</v>
      </c>
      <c r="F155" s="40" t="s">
        <v>563</v>
      </c>
    </row>
    <row r="156" spans="1:6" s="45" customFormat="1" x14ac:dyDescent="0.25">
      <c r="A156" s="84">
        <v>153</v>
      </c>
      <c r="B156" s="39" t="s">
        <v>331</v>
      </c>
      <c r="C156" s="38" t="s">
        <v>698</v>
      </c>
      <c r="D156" s="128"/>
      <c r="E156" s="41">
        <v>25.85</v>
      </c>
      <c r="F156" s="40" t="s">
        <v>563</v>
      </c>
    </row>
    <row r="157" spans="1:6" s="45" customFormat="1" x14ac:dyDescent="0.25">
      <c r="A157" s="38">
        <v>154</v>
      </c>
      <c r="B157" s="39" t="s">
        <v>332</v>
      </c>
      <c r="C157" s="38" t="s">
        <v>698</v>
      </c>
      <c r="D157" s="128"/>
      <c r="E157" s="41">
        <v>5.7</v>
      </c>
      <c r="F157" s="40" t="s">
        <v>563</v>
      </c>
    </row>
    <row r="158" spans="1:6" s="45" customFormat="1" x14ac:dyDescent="0.25">
      <c r="A158" s="84">
        <v>155</v>
      </c>
      <c r="B158" s="39" t="s">
        <v>417</v>
      </c>
      <c r="C158" s="38" t="s">
        <v>698</v>
      </c>
      <c r="D158" s="128"/>
      <c r="E158" s="41">
        <v>6</v>
      </c>
      <c r="F158" s="40" t="s">
        <v>563</v>
      </c>
    </row>
    <row r="159" spans="1:6" s="45" customFormat="1" ht="25.5" x14ac:dyDescent="0.25">
      <c r="A159" s="38">
        <v>156</v>
      </c>
      <c r="B159" s="39" t="s">
        <v>249</v>
      </c>
      <c r="C159" s="40" t="s">
        <v>792</v>
      </c>
      <c r="D159" s="128" t="s">
        <v>793</v>
      </c>
      <c r="E159" s="41">
        <v>115.3</v>
      </c>
      <c r="F159" s="40" t="s">
        <v>564</v>
      </c>
    </row>
    <row r="160" spans="1:6" s="45" customFormat="1" ht="25.5" x14ac:dyDescent="0.25">
      <c r="A160" s="84">
        <v>157</v>
      </c>
      <c r="B160" s="39" t="s">
        <v>250</v>
      </c>
      <c r="C160" s="40" t="s">
        <v>792</v>
      </c>
      <c r="D160" s="128" t="s">
        <v>793</v>
      </c>
      <c r="E160" s="41">
        <v>305</v>
      </c>
      <c r="F160" s="40" t="s">
        <v>564</v>
      </c>
    </row>
    <row r="161" spans="1:6" s="45" customFormat="1" ht="30" x14ac:dyDescent="0.25">
      <c r="A161" s="38">
        <v>158</v>
      </c>
      <c r="B161" s="39" t="s">
        <v>333</v>
      </c>
      <c r="C161" s="40" t="s">
        <v>792</v>
      </c>
      <c r="D161" s="128" t="s">
        <v>334</v>
      </c>
      <c r="E161" s="41">
        <v>0.86</v>
      </c>
      <c r="F161" s="40" t="s">
        <v>563</v>
      </c>
    </row>
    <row r="162" spans="1:6" s="45" customFormat="1" ht="38.25" x14ac:dyDescent="0.25">
      <c r="A162" s="84">
        <v>159</v>
      </c>
      <c r="B162" s="39" t="s">
        <v>335</v>
      </c>
      <c r="C162" s="40" t="s">
        <v>792</v>
      </c>
      <c r="D162" s="128" t="s">
        <v>336</v>
      </c>
      <c r="E162" s="41">
        <v>0.55000000000000004</v>
      </c>
      <c r="F162" s="40" t="s">
        <v>563</v>
      </c>
    </row>
    <row r="163" spans="1:6" s="45" customFormat="1" ht="30" x14ac:dyDescent="0.25">
      <c r="A163" s="38">
        <v>160</v>
      </c>
      <c r="B163" s="39" t="s">
        <v>337</v>
      </c>
      <c r="C163" s="40" t="s">
        <v>792</v>
      </c>
      <c r="D163" s="128" t="s">
        <v>338</v>
      </c>
      <c r="E163" s="41">
        <v>0.15</v>
      </c>
      <c r="F163" s="40" t="s">
        <v>563</v>
      </c>
    </row>
    <row r="164" spans="1:6" s="45" customFormat="1" ht="30" x14ac:dyDescent="0.25">
      <c r="A164" s="84">
        <v>161</v>
      </c>
      <c r="B164" s="39" t="s">
        <v>339</v>
      </c>
      <c r="C164" s="40" t="s">
        <v>792</v>
      </c>
      <c r="D164" s="128" t="s">
        <v>340</v>
      </c>
      <c r="E164" s="41">
        <v>1.5</v>
      </c>
      <c r="F164" s="40" t="s">
        <v>563</v>
      </c>
    </row>
    <row r="165" spans="1:6" s="45" customFormat="1" ht="25.5" x14ac:dyDescent="0.25">
      <c r="A165" s="38">
        <v>162</v>
      </c>
      <c r="B165" s="39" t="s">
        <v>341</v>
      </c>
      <c r="C165" s="40" t="s">
        <v>792</v>
      </c>
      <c r="D165" s="128" t="s">
        <v>342</v>
      </c>
      <c r="E165" s="41">
        <v>0.3</v>
      </c>
      <c r="F165" s="40" t="s">
        <v>563</v>
      </c>
    </row>
    <row r="166" spans="1:6" s="45" customFormat="1" ht="30" x14ac:dyDescent="0.25">
      <c r="A166" s="84">
        <v>163</v>
      </c>
      <c r="B166" s="39" t="s">
        <v>343</v>
      </c>
      <c r="C166" s="40" t="s">
        <v>792</v>
      </c>
      <c r="D166" s="128" t="s">
        <v>344</v>
      </c>
      <c r="E166" s="41">
        <v>0.36</v>
      </c>
      <c r="F166" s="40" t="s">
        <v>563</v>
      </c>
    </row>
    <row r="167" spans="1:6" s="45" customFormat="1" ht="25.5" x14ac:dyDescent="0.25">
      <c r="A167" s="38">
        <v>164</v>
      </c>
      <c r="B167" s="39" t="s">
        <v>345</v>
      </c>
      <c r="C167" s="40" t="s">
        <v>792</v>
      </c>
      <c r="D167" s="128" t="s">
        <v>346</v>
      </c>
      <c r="E167" s="41">
        <v>0.67</v>
      </c>
      <c r="F167" s="40" t="s">
        <v>563</v>
      </c>
    </row>
    <row r="168" spans="1:6" s="45" customFormat="1" ht="25.5" x14ac:dyDescent="0.25">
      <c r="A168" s="84">
        <v>165</v>
      </c>
      <c r="B168" s="39" t="s">
        <v>348</v>
      </c>
      <c r="C168" s="40" t="s">
        <v>792</v>
      </c>
      <c r="D168" s="128" t="s">
        <v>347</v>
      </c>
      <c r="E168" s="41">
        <v>0.37</v>
      </c>
      <c r="F168" s="40" t="s">
        <v>563</v>
      </c>
    </row>
    <row r="169" spans="1:6" s="45" customFormat="1" ht="25.5" x14ac:dyDescent="0.25">
      <c r="A169" s="38">
        <v>166</v>
      </c>
      <c r="B169" s="43" t="s">
        <v>429</v>
      </c>
      <c r="C169" s="40" t="s">
        <v>792</v>
      </c>
      <c r="D169" s="138" t="s">
        <v>430</v>
      </c>
      <c r="E169" s="54">
        <v>0.21</v>
      </c>
      <c r="F169" s="40" t="s">
        <v>563</v>
      </c>
    </row>
    <row r="170" spans="1:6" s="45" customFormat="1" ht="25.5" x14ac:dyDescent="0.25">
      <c r="A170" s="84">
        <v>167</v>
      </c>
      <c r="B170" s="39" t="s">
        <v>351</v>
      </c>
      <c r="C170" s="40" t="s">
        <v>792</v>
      </c>
      <c r="D170" s="128" t="s">
        <v>352</v>
      </c>
      <c r="E170" s="41">
        <v>15.54</v>
      </c>
      <c r="F170" s="40" t="s">
        <v>563</v>
      </c>
    </row>
    <row r="171" spans="1:6" s="45" customFormat="1" ht="25.5" x14ac:dyDescent="0.25">
      <c r="A171" s="38">
        <v>168</v>
      </c>
      <c r="B171" s="39" t="s">
        <v>355</v>
      </c>
      <c r="C171" s="40" t="s">
        <v>792</v>
      </c>
      <c r="D171" s="128" t="s">
        <v>353</v>
      </c>
      <c r="E171" s="41">
        <v>1.1399999999999999</v>
      </c>
      <c r="F171" s="40" t="s">
        <v>563</v>
      </c>
    </row>
    <row r="172" spans="1:6" s="45" customFormat="1" ht="25.5" x14ac:dyDescent="0.25">
      <c r="A172" s="84">
        <v>169</v>
      </c>
      <c r="B172" s="39" t="s">
        <v>354</v>
      </c>
      <c r="C172" s="40" t="s">
        <v>792</v>
      </c>
      <c r="D172" s="128" t="s">
        <v>356</v>
      </c>
      <c r="E172" s="41">
        <v>4.5</v>
      </c>
      <c r="F172" s="40" t="s">
        <v>563</v>
      </c>
    </row>
    <row r="173" spans="1:6" s="45" customFormat="1" ht="30" x14ac:dyDescent="0.25">
      <c r="A173" s="38">
        <v>170</v>
      </c>
      <c r="B173" s="39" t="s">
        <v>296</v>
      </c>
      <c r="C173" s="40" t="s">
        <v>676</v>
      </c>
      <c r="D173" s="128" t="s">
        <v>437</v>
      </c>
      <c r="E173" s="41">
        <v>11.5</v>
      </c>
      <c r="F173" s="40" t="s">
        <v>563</v>
      </c>
    </row>
    <row r="174" spans="1:6" s="45" customFormat="1" ht="30" x14ac:dyDescent="0.25">
      <c r="A174" s="84">
        <v>171</v>
      </c>
      <c r="B174" s="39" t="s">
        <v>304</v>
      </c>
      <c r="C174" s="40" t="s">
        <v>676</v>
      </c>
      <c r="D174" s="128"/>
      <c r="E174" s="41">
        <v>1.5</v>
      </c>
      <c r="F174" s="48" t="s">
        <v>562</v>
      </c>
    </row>
    <row r="175" spans="1:6" s="45" customFormat="1" ht="45" x14ac:dyDescent="0.25">
      <c r="A175" s="38">
        <v>172</v>
      </c>
      <c r="B175" s="39" t="s">
        <v>305</v>
      </c>
      <c r="C175" s="40" t="s">
        <v>676</v>
      </c>
      <c r="D175" s="128"/>
      <c r="E175" s="41">
        <v>3.5</v>
      </c>
      <c r="F175" s="48" t="s">
        <v>562</v>
      </c>
    </row>
    <row r="176" spans="1:6" s="45" customFormat="1" ht="30" x14ac:dyDescent="0.25">
      <c r="A176" s="84">
        <v>173</v>
      </c>
      <c r="B176" s="39" t="s">
        <v>306</v>
      </c>
      <c r="C176" s="40" t="s">
        <v>676</v>
      </c>
      <c r="D176" s="128"/>
      <c r="E176" s="41">
        <v>10</v>
      </c>
      <c r="F176" s="48" t="s">
        <v>562</v>
      </c>
    </row>
    <row r="177" spans="1:6" s="45" customFormat="1" ht="30" x14ac:dyDescent="0.25">
      <c r="A177" s="38">
        <v>174</v>
      </c>
      <c r="B177" s="39" t="s">
        <v>307</v>
      </c>
      <c r="C177" s="40" t="s">
        <v>676</v>
      </c>
      <c r="D177" s="128"/>
      <c r="E177" s="41">
        <v>28.5</v>
      </c>
      <c r="F177" s="48" t="s">
        <v>562</v>
      </c>
    </row>
    <row r="178" spans="1:6" s="45" customFormat="1" x14ac:dyDescent="0.25">
      <c r="A178" s="84">
        <v>175</v>
      </c>
      <c r="B178" s="39" t="s">
        <v>308</v>
      </c>
      <c r="C178" s="40" t="s">
        <v>676</v>
      </c>
      <c r="D178" s="128"/>
      <c r="E178" s="41">
        <v>0.2</v>
      </c>
      <c r="F178" s="48" t="s">
        <v>562</v>
      </c>
    </row>
    <row r="179" spans="1:6" s="45" customFormat="1" x14ac:dyDescent="0.25">
      <c r="A179" s="38">
        <v>176</v>
      </c>
      <c r="B179" s="39" t="s">
        <v>309</v>
      </c>
      <c r="C179" s="40" t="s">
        <v>676</v>
      </c>
      <c r="D179" s="128"/>
      <c r="E179" s="41">
        <v>2</v>
      </c>
      <c r="F179" s="48" t="s">
        <v>562</v>
      </c>
    </row>
    <row r="180" spans="1:6" s="45" customFormat="1" ht="45" x14ac:dyDescent="0.25">
      <c r="A180" s="84">
        <v>177</v>
      </c>
      <c r="B180" s="39" t="s">
        <v>791</v>
      </c>
      <c r="C180" s="40" t="s">
        <v>676</v>
      </c>
      <c r="D180" s="128" t="s">
        <v>790</v>
      </c>
      <c r="E180" s="129">
        <v>6.1</v>
      </c>
      <c r="F180" s="40" t="s">
        <v>563</v>
      </c>
    </row>
    <row r="181" spans="1:6" s="45" customFormat="1" ht="45" x14ac:dyDescent="0.25">
      <c r="A181" s="38">
        <v>178</v>
      </c>
      <c r="B181" s="39" t="s">
        <v>789</v>
      </c>
      <c r="C181" s="40" t="s">
        <v>676</v>
      </c>
      <c r="D181" s="128" t="s">
        <v>788</v>
      </c>
      <c r="E181" s="129">
        <v>15</v>
      </c>
      <c r="F181" s="40" t="s">
        <v>563</v>
      </c>
    </row>
    <row r="182" spans="1:6" s="45" customFormat="1" x14ac:dyDescent="0.25">
      <c r="A182" s="84">
        <v>179</v>
      </c>
      <c r="B182" s="39" t="s">
        <v>787</v>
      </c>
      <c r="C182" s="40" t="s">
        <v>676</v>
      </c>
      <c r="D182" s="128" t="s">
        <v>786</v>
      </c>
      <c r="E182" s="129">
        <v>24</v>
      </c>
      <c r="F182" s="40" t="s">
        <v>563</v>
      </c>
    </row>
    <row r="183" spans="1:6" s="45" customFormat="1" ht="30" x14ac:dyDescent="0.25">
      <c r="A183" s="38">
        <v>180</v>
      </c>
      <c r="B183" s="137" t="s">
        <v>785</v>
      </c>
      <c r="C183" s="40" t="s">
        <v>676</v>
      </c>
      <c r="D183" s="128" t="s">
        <v>722</v>
      </c>
      <c r="E183" s="134">
        <v>1.97</v>
      </c>
      <c r="F183" s="40" t="s">
        <v>563</v>
      </c>
    </row>
    <row r="184" spans="1:6" s="45" customFormat="1" ht="30" x14ac:dyDescent="0.25">
      <c r="A184" s="84">
        <v>181</v>
      </c>
      <c r="B184" s="39" t="s">
        <v>784</v>
      </c>
      <c r="C184" s="40" t="s">
        <v>676</v>
      </c>
      <c r="D184" s="128" t="s">
        <v>722</v>
      </c>
      <c r="E184" s="41">
        <v>4.5822000000000003</v>
      </c>
      <c r="F184" s="40" t="s">
        <v>563</v>
      </c>
    </row>
    <row r="185" spans="1:6" s="45" customFormat="1" ht="30" x14ac:dyDescent="0.25">
      <c r="A185" s="38">
        <v>182</v>
      </c>
      <c r="B185" s="39" t="s">
        <v>783</v>
      </c>
      <c r="C185" s="40" t="s">
        <v>676</v>
      </c>
      <c r="D185" s="128" t="s">
        <v>722</v>
      </c>
      <c r="E185" s="41">
        <v>9.5</v>
      </c>
      <c r="F185" s="40" t="s">
        <v>563</v>
      </c>
    </row>
    <row r="186" spans="1:6" s="45" customFormat="1" ht="30" x14ac:dyDescent="0.25">
      <c r="A186" s="84">
        <v>183</v>
      </c>
      <c r="B186" s="137" t="s">
        <v>782</v>
      </c>
      <c r="C186" s="40" t="s">
        <v>676</v>
      </c>
      <c r="D186" s="128" t="s">
        <v>722</v>
      </c>
      <c r="E186" s="134">
        <v>1.5513999999999999</v>
      </c>
      <c r="F186" s="40" t="s">
        <v>563</v>
      </c>
    </row>
    <row r="187" spans="1:6" s="45" customFormat="1" ht="30" x14ac:dyDescent="0.25">
      <c r="A187" s="38">
        <v>184</v>
      </c>
      <c r="B187" s="39" t="s">
        <v>781</v>
      </c>
      <c r="C187" s="40" t="s">
        <v>676</v>
      </c>
      <c r="D187" s="128" t="s">
        <v>722</v>
      </c>
      <c r="E187" s="41">
        <v>10</v>
      </c>
      <c r="F187" s="40" t="s">
        <v>563</v>
      </c>
    </row>
    <row r="188" spans="1:6" s="45" customFormat="1" ht="30" x14ac:dyDescent="0.25">
      <c r="A188" s="84">
        <v>185</v>
      </c>
      <c r="B188" s="39" t="s">
        <v>780</v>
      </c>
      <c r="C188" s="40" t="s">
        <v>676</v>
      </c>
      <c r="D188" s="128" t="s">
        <v>722</v>
      </c>
      <c r="E188" s="41">
        <v>5</v>
      </c>
      <c r="F188" s="40" t="s">
        <v>563</v>
      </c>
    </row>
    <row r="189" spans="1:6" s="45" customFormat="1" ht="25.5" x14ac:dyDescent="0.25">
      <c r="A189" s="38">
        <v>186</v>
      </c>
      <c r="B189" s="39" t="s">
        <v>779</v>
      </c>
      <c r="C189" s="40" t="s">
        <v>676</v>
      </c>
      <c r="D189" s="128" t="s">
        <v>722</v>
      </c>
      <c r="E189" s="41">
        <v>1.54</v>
      </c>
      <c r="F189" s="40" t="s">
        <v>563</v>
      </c>
    </row>
    <row r="190" spans="1:6" s="45" customFormat="1" ht="30" x14ac:dyDescent="0.25">
      <c r="A190" s="84">
        <v>187</v>
      </c>
      <c r="B190" s="39" t="s">
        <v>778</v>
      </c>
      <c r="C190" s="40" t="s">
        <v>676</v>
      </c>
      <c r="D190" s="128" t="s">
        <v>722</v>
      </c>
      <c r="E190" s="41">
        <v>21.5</v>
      </c>
      <c r="F190" s="40" t="s">
        <v>563</v>
      </c>
    </row>
    <row r="191" spans="1:6" s="45" customFormat="1" ht="30" x14ac:dyDescent="0.25">
      <c r="A191" s="38">
        <v>188</v>
      </c>
      <c r="B191" s="39" t="s">
        <v>306</v>
      </c>
      <c r="C191" s="40" t="s">
        <v>676</v>
      </c>
      <c r="D191" s="128" t="s">
        <v>722</v>
      </c>
      <c r="E191" s="41">
        <v>10</v>
      </c>
      <c r="F191" s="40" t="s">
        <v>563</v>
      </c>
    </row>
    <row r="192" spans="1:6" s="45" customFormat="1" ht="30" x14ac:dyDescent="0.25">
      <c r="A192" s="84">
        <v>189</v>
      </c>
      <c r="B192" s="137" t="s">
        <v>777</v>
      </c>
      <c r="C192" s="40" t="s">
        <v>676</v>
      </c>
      <c r="D192" s="128" t="s">
        <v>722</v>
      </c>
      <c r="E192" s="134">
        <v>3</v>
      </c>
      <c r="F192" s="40" t="s">
        <v>563</v>
      </c>
    </row>
    <row r="193" spans="1:6" s="45" customFormat="1" ht="30" x14ac:dyDescent="0.25">
      <c r="A193" s="38">
        <v>190</v>
      </c>
      <c r="B193" s="39" t="s">
        <v>776</v>
      </c>
      <c r="C193" s="40" t="s">
        <v>676</v>
      </c>
      <c r="D193" s="128"/>
      <c r="E193" s="41">
        <v>15</v>
      </c>
      <c r="F193" s="40" t="s">
        <v>564</v>
      </c>
    </row>
    <row r="194" spans="1:6" s="45" customFormat="1" ht="45" x14ac:dyDescent="0.25">
      <c r="A194" s="84">
        <v>191</v>
      </c>
      <c r="B194" s="136" t="s">
        <v>775</v>
      </c>
      <c r="C194" s="40" t="s">
        <v>676</v>
      </c>
      <c r="D194" s="128" t="s">
        <v>722</v>
      </c>
      <c r="E194" s="135">
        <v>24.5</v>
      </c>
      <c r="F194" s="40" t="s">
        <v>563</v>
      </c>
    </row>
    <row r="195" spans="1:6" s="45" customFormat="1" ht="25.5" x14ac:dyDescent="0.25">
      <c r="A195" s="38">
        <v>192</v>
      </c>
      <c r="B195" s="39" t="s">
        <v>308</v>
      </c>
      <c r="C195" s="40" t="s">
        <v>676</v>
      </c>
      <c r="D195" s="128" t="s">
        <v>722</v>
      </c>
      <c r="E195" s="41">
        <v>0.2</v>
      </c>
      <c r="F195" s="40" t="s">
        <v>563</v>
      </c>
    </row>
    <row r="196" spans="1:6" s="45" customFormat="1" ht="25.5" x14ac:dyDescent="0.25">
      <c r="A196" s="84">
        <v>193</v>
      </c>
      <c r="B196" s="39" t="s">
        <v>774</v>
      </c>
      <c r="C196" s="40" t="s">
        <v>676</v>
      </c>
      <c r="D196" s="128" t="s">
        <v>722</v>
      </c>
      <c r="E196" s="41">
        <v>1.2</v>
      </c>
      <c r="F196" s="40" t="s">
        <v>563</v>
      </c>
    </row>
    <row r="197" spans="1:6" s="45" customFormat="1" ht="25.5" x14ac:dyDescent="0.25">
      <c r="A197" s="38">
        <v>194</v>
      </c>
      <c r="B197" s="39" t="s">
        <v>773</v>
      </c>
      <c r="C197" s="40" t="s">
        <v>676</v>
      </c>
      <c r="D197" s="128" t="s">
        <v>722</v>
      </c>
      <c r="E197" s="41">
        <v>55.69</v>
      </c>
      <c r="F197" s="40" t="s">
        <v>564</v>
      </c>
    </row>
    <row r="198" spans="1:6" s="45" customFormat="1" ht="25.5" x14ac:dyDescent="0.25">
      <c r="A198" s="84">
        <v>195</v>
      </c>
      <c r="B198" s="39" t="s">
        <v>772</v>
      </c>
      <c r="C198" s="40" t="s">
        <v>676</v>
      </c>
      <c r="D198" s="128" t="s">
        <v>722</v>
      </c>
      <c r="E198" s="41">
        <v>26.2</v>
      </c>
      <c r="F198" s="40" t="s">
        <v>563</v>
      </c>
    </row>
    <row r="199" spans="1:6" s="45" customFormat="1" ht="30" x14ac:dyDescent="0.25">
      <c r="A199" s="38">
        <v>196</v>
      </c>
      <c r="B199" s="39" t="s">
        <v>771</v>
      </c>
      <c r="C199" s="40" t="s">
        <v>676</v>
      </c>
      <c r="D199" s="128" t="s">
        <v>722</v>
      </c>
      <c r="E199" s="41">
        <v>35</v>
      </c>
      <c r="F199" s="40" t="s">
        <v>563</v>
      </c>
    </row>
    <row r="200" spans="1:6" s="45" customFormat="1" ht="45" x14ac:dyDescent="0.25">
      <c r="A200" s="84">
        <v>197</v>
      </c>
      <c r="B200" s="39" t="s">
        <v>770</v>
      </c>
      <c r="C200" s="40" t="s">
        <v>676</v>
      </c>
      <c r="D200" s="128" t="s">
        <v>769</v>
      </c>
      <c r="E200" s="41">
        <v>12.7</v>
      </c>
      <c r="F200" s="40" t="s">
        <v>563</v>
      </c>
    </row>
    <row r="201" spans="1:6" s="45" customFormat="1" ht="30" x14ac:dyDescent="0.25">
      <c r="A201" s="38">
        <v>198</v>
      </c>
      <c r="B201" s="39" t="s">
        <v>768</v>
      </c>
      <c r="C201" s="40" t="s">
        <v>676</v>
      </c>
      <c r="D201" s="128" t="s">
        <v>722</v>
      </c>
      <c r="E201" s="41">
        <v>300</v>
      </c>
      <c r="F201" s="40" t="s">
        <v>563</v>
      </c>
    </row>
    <row r="202" spans="1:6" s="45" customFormat="1" ht="30" x14ac:dyDescent="0.25">
      <c r="A202" s="84">
        <v>199</v>
      </c>
      <c r="B202" s="39" t="s">
        <v>767</v>
      </c>
      <c r="C202" s="40" t="s">
        <v>676</v>
      </c>
      <c r="D202" s="128" t="s">
        <v>722</v>
      </c>
      <c r="E202" s="41">
        <v>20</v>
      </c>
      <c r="F202" s="40" t="s">
        <v>563</v>
      </c>
    </row>
    <row r="203" spans="1:6" s="45" customFormat="1" ht="25.5" x14ac:dyDescent="0.25">
      <c r="A203" s="38">
        <v>200</v>
      </c>
      <c r="B203" s="39" t="s">
        <v>766</v>
      </c>
      <c r="C203" s="40" t="s">
        <v>676</v>
      </c>
      <c r="D203" s="128" t="s">
        <v>722</v>
      </c>
      <c r="E203" s="41">
        <v>2.5</v>
      </c>
      <c r="F203" s="40" t="s">
        <v>563</v>
      </c>
    </row>
    <row r="204" spans="1:6" s="45" customFormat="1" ht="30" x14ac:dyDescent="0.25">
      <c r="A204" s="84">
        <v>201</v>
      </c>
      <c r="B204" s="39" t="s">
        <v>765</v>
      </c>
      <c r="C204" s="40" t="s">
        <v>676</v>
      </c>
      <c r="D204" s="128" t="s">
        <v>722</v>
      </c>
      <c r="E204" s="41">
        <v>16</v>
      </c>
      <c r="F204" s="40" t="s">
        <v>563</v>
      </c>
    </row>
    <row r="205" spans="1:6" s="45" customFormat="1" ht="30" x14ac:dyDescent="0.25">
      <c r="A205" s="38">
        <v>202</v>
      </c>
      <c r="B205" s="39" t="s">
        <v>764</v>
      </c>
      <c r="C205" s="40" t="s">
        <v>676</v>
      </c>
      <c r="D205" s="128" t="s">
        <v>724</v>
      </c>
      <c r="E205" s="41">
        <v>0.5</v>
      </c>
      <c r="F205" s="40" t="s">
        <v>564</v>
      </c>
    </row>
    <row r="206" spans="1:6" s="45" customFormat="1" ht="45" x14ac:dyDescent="0.25">
      <c r="A206" s="84">
        <v>203</v>
      </c>
      <c r="B206" s="39" t="s">
        <v>763</v>
      </c>
      <c r="C206" s="40" t="s">
        <v>676</v>
      </c>
      <c r="D206" s="128" t="s">
        <v>722</v>
      </c>
      <c r="E206" s="41">
        <v>0.5</v>
      </c>
      <c r="F206" s="40" t="s">
        <v>563</v>
      </c>
    </row>
    <row r="207" spans="1:6" s="45" customFormat="1" ht="30" x14ac:dyDescent="0.25">
      <c r="A207" s="38">
        <v>204</v>
      </c>
      <c r="B207" s="39" t="s">
        <v>762</v>
      </c>
      <c r="C207" s="40" t="s">
        <v>676</v>
      </c>
      <c r="D207" s="128" t="s">
        <v>722</v>
      </c>
      <c r="E207" s="41">
        <v>1.8</v>
      </c>
      <c r="F207" s="40" t="s">
        <v>563</v>
      </c>
    </row>
    <row r="208" spans="1:6" s="45" customFormat="1" ht="30" x14ac:dyDescent="0.25">
      <c r="A208" s="84">
        <v>205</v>
      </c>
      <c r="B208" s="39" t="s">
        <v>761</v>
      </c>
      <c r="C208" s="40" t="s">
        <v>676</v>
      </c>
      <c r="D208" s="128" t="s">
        <v>737</v>
      </c>
      <c r="E208" s="41">
        <v>7.37</v>
      </c>
      <c r="F208" s="40" t="s">
        <v>564</v>
      </c>
    </row>
    <row r="209" spans="1:6" s="45" customFormat="1" ht="30" x14ac:dyDescent="0.25">
      <c r="A209" s="38">
        <v>206</v>
      </c>
      <c r="B209" s="39" t="s">
        <v>760</v>
      </c>
      <c r="C209" s="40" t="s">
        <v>676</v>
      </c>
      <c r="D209" s="128" t="s">
        <v>722</v>
      </c>
      <c r="E209" s="41">
        <v>2.5</v>
      </c>
      <c r="F209" s="40" t="s">
        <v>563</v>
      </c>
    </row>
    <row r="210" spans="1:6" s="45" customFormat="1" ht="25.5" x14ac:dyDescent="0.25">
      <c r="A210" s="84">
        <v>207</v>
      </c>
      <c r="B210" s="39" t="s">
        <v>759</v>
      </c>
      <c r="C210" s="40" t="s">
        <v>676</v>
      </c>
      <c r="D210" s="128" t="s">
        <v>722</v>
      </c>
      <c r="E210" s="41">
        <v>1</v>
      </c>
      <c r="F210" s="40" t="s">
        <v>563</v>
      </c>
    </row>
    <row r="211" spans="1:6" s="45" customFormat="1" ht="30" x14ac:dyDescent="0.25">
      <c r="A211" s="38">
        <v>208</v>
      </c>
      <c r="B211" s="39" t="s">
        <v>758</v>
      </c>
      <c r="C211" s="40" t="s">
        <v>676</v>
      </c>
      <c r="D211" s="128" t="s">
        <v>722</v>
      </c>
      <c r="E211" s="41">
        <v>2</v>
      </c>
      <c r="F211" s="40" t="s">
        <v>563</v>
      </c>
    </row>
    <row r="212" spans="1:6" s="45" customFormat="1" ht="30" x14ac:dyDescent="0.25">
      <c r="A212" s="84">
        <v>209</v>
      </c>
      <c r="B212" s="39" t="s">
        <v>757</v>
      </c>
      <c r="C212" s="40" t="s">
        <v>676</v>
      </c>
      <c r="D212" s="128" t="s">
        <v>722</v>
      </c>
      <c r="E212" s="41">
        <v>6</v>
      </c>
      <c r="F212" s="40" t="s">
        <v>563</v>
      </c>
    </row>
    <row r="213" spans="1:6" s="45" customFormat="1" ht="30" x14ac:dyDescent="0.25">
      <c r="A213" s="38">
        <v>210</v>
      </c>
      <c r="B213" s="39" t="s">
        <v>756</v>
      </c>
      <c r="C213" s="40" t="s">
        <v>676</v>
      </c>
      <c r="D213" s="128" t="s">
        <v>722</v>
      </c>
      <c r="E213" s="41">
        <v>2.5</v>
      </c>
      <c r="F213" s="40" t="s">
        <v>563</v>
      </c>
    </row>
    <row r="214" spans="1:6" s="45" customFormat="1" x14ac:dyDescent="0.25">
      <c r="A214" s="84">
        <v>211</v>
      </c>
      <c r="B214" s="39" t="s">
        <v>755</v>
      </c>
      <c r="C214" s="40" t="s">
        <v>676</v>
      </c>
      <c r="D214" s="128" t="s">
        <v>754</v>
      </c>
      <c r="E214" s="41">
        <v>15.5</v>
      </c>
      <c r="F214" s="40" t="s">
        <v>563</v>
      </c>
    </row>
    <row r="215" spans="1:6" s="45" customFormat="1" ht="25.5" x14ac:dyDescent="0.25">
      <c r="A215" s="38">
        <v>212</v>
      </c>
      <c r="B215" s="39" t="s">
        <v>753</v>
      </c>
      <c r="C215" s="40" t="s">
        <v>676</v>
      </c>
      <c r="D215" s="128" t="s">
        <v>722</v>
      </c>
      <c r="E215" s="41">
        <v>0.8</v>
      </c>
      <c r="F215" s="40" t="s">
        <v>563</v>
      </c>
    </row>
    <row r="216" spans="1:6" s="45" customFormat="1" ht="45" x14ac:dyDescent="0.25">
      <c r="A216" s="84">
        <v>213</v>
      </c>
      <c r="B216" s="39" t="s">
        <v>752</v>
      </c>
      <c r="C216" s="40" t="s">
        <v>676</v>
      </c>
      <c r="D216" s="128" t="s">
        <v>722</v>
      </c>
      <c r="E216" s="41">
        <v>0.9</v>
      </c>
      <c r="F216" s="40" t="s">
        <v>563</v>
      </c>
    </row>
    <row r="217" spans="1:6" s="45" customFormat="1" ht="30" x14ac:dyDescent="0.25">
      <c r="A217" s="38">
        <v>214</v>
      </c>
      <c r="B217" s="39" t="s">
        <v>751</v>
      </c>
      <c r="C217" s="40" t="s">
        <v>676</v>
      </c>
      <c r="D217" s="128" t="s">
        <v>737</v>
      </c>
      <c r="E217" s="41">
        <v>0.86</v>
      </c>
      <c r="F217" s="40" t="s">
        <v>564</v>
      </c>
    </row>
    <row r="218" spans="1:6" s="45" customFormat="1" ht="25.5" x14ac:dyDescent="0.25">
      <c r="A218" s="84">
        <v>215</v>
      </c>
      <c r="B218" s="39" t="s">
        <v>750</v>
      </c>
      <c r="C218" s="40" t="s">
        <v>676</v>
      </c>
      <c r="D218" s="128" t="s">
        <v>722</v>
      </c>
      <c r="E218" s="41">
        <v>1</v>
      </c>
      <c r="F218" s="40" t="s">
        <v>563</v>
      </c>
    </row>
    <row r="219" spans="1:6" s="45" customFormat="1" ht="25.5" x14ac:dyDescent="0.25">
      <c r="A219" s="38">
        <v>216</v>
      </c>
      <c r="B219" s="39" t="s">
        <v>749</v>
      </c>
      <c r="C219" s="40" t="s">
        <v>676</v>
      </c>
      <c r="D219" s="128" t="s">
        <v>722</v>
      </c>
      <c r="E219" s="41">
        <v>1.5</v>
      </c>
      <c r="F219" s="40" t="s">
        <v>563</v>
      </c>
    </row>
    <row r="220" spans="1:6" s="45" customFormat="1" x14ac:dyDescent="0.25">
      <c r="A220" s="84">
        <v>217</v>
      </c>
      <c r="B220" s="39" t="s">
        <v>748</v>
      </c>
      <c r="C220" s="40" t="s">
        <v>676</v>
      </c>
      <c r="D220" s="128" t="s">
        <v>747</v>
      </c>
      <c r="E220" s="41">
        <v>16</v>
      </c>
      <c r="F220" s="40" t="s">
        <v>564</v>
      </c>
    </row>
    <row r="221" spans="1:6" s="45" customFormat="1" ht="30" x14ac:dyDescent="0.25">
      <c r="A221" s="38">
        <v>218</v>
      </c>
      <c r="B221" s="39" t="s">
        <v>746</v>
      </c>
      <c r="C221" s="40" t="s">
        <v>676</v>
      </c>
      <c r="D221" s="128" t="s">
        <v>745</v>
      </c>
      <c r="E221" s="41">
        <v>2</v>
      </c>
      <c r="F221" s="40" t="s">
        <v>564</v>
      </c>
    </row>
    <row r="222" spans="1:6" s="45" customFormat="1" ht="30" x14ac:dyDescent="0.25">
      <c r="A222" s="84">
        <v>219</v>
      </c>
      <c r="B222" s="39" t="s">
        <v>744</v>
      </c>
      <c r="C222" s="40" t="s">
        <v>676</v>
      </c>
      <c r="D222" s="128" t="s">
        <v>743</v>
      </c>
      <c r="E222" s="41">
        <v>20</v>
      </c>
      <c r="F222" s="40" t="s">
        <v>564</v>
      </c>
    </row>
    <row r="223" spans="1:6" s="45" customFormat="1" ht="25.5" x14ac:dyDescent="0.25">
      <c r="A223" s="38">
        <v>220</v>
      </c>
      <c r="B223" s="39" t="s">
        <v>742</v>
      </c>
      <c r="C223" s="40" t="s">
        <v>676</v>
      </c>
      <c r="D223" s="128" t="s">
        <v>722</v>
      </c>
      <c r="E223" s="41">
        <v>0.5</v>
      </c>
      <c r="F223" s="40" t="s">
        <v>563</v>
      </c>
    </row>
    <row r="224" spans="1:6" s="45" customFormat="1" ht="25.5" x14ac:dyDescent="0.25">
      <c r="A224" s="84">
        <v>221</v>
      </c>
      <c r="B224" s="39" t="s">
        <v>741</v>
      </c>
      <c r="C224" s="40" t="s">
        <v>676</v>
      </c>
      <c r="D224" s="128" t="s">
        <v>722</v>
      </c>
      <c r="E224" s="41">
        <v>9.17</v>
      </c>
      <c r="F224" s="40" t="s">
        <v>563</v>
      </c>
    </row>
    <row r="225" spans="1:6" s="45" customFormat="1" ht="25.5" x14ac:dyDescent="0.25">
      <c r="A225" s="38">
        <v>222</v>
      </c>
      <c r="B225" s="39" t="s">
        <v>740</v>
      </c>
      <c r="C225" s="40" t="s">
        <v>676</v>
      </c>
      <c r="D225" s="128" t="s">
        <v>722</v>
      </c>
      <c r="E225" s="41">
        <v>0.19</v>
      </c>
      <c r="F225" s="40" t="s">
        <v>563</v>
      </c>
    </row>
    <row r="226" spans="1:6" s="45" customFormat="1" ht="30" x14ac:dyDescent="0.25">
      <c r="A226" s="84">
        <v>223</v>
      </c>
      <c r="B226" s="39" t="s">
        <v>739</v>
      </c>
      <c r="C226" s="40" t="s">
        <v>676</v>
      </c>
      <c r="D226" s="128" t="s">
        <v>722</v>
      </c>
      <c r="E226" s="41">
        <v>2</v>
      </c>
      <c r="F226" s="40" t="s">
        <v>563</v>
      </c>
    </row>
    <row r="227" spans="1:6" s="45" customFormat="1" x14ac:dyDescent="0.25">
      <c r="A227" s="38">
        <v>224</v>
      </c>
      <c r="B227" s="39" t="s">
        <v>738</v>
      </c>
      <c r="C227" s="40" t="s">
        <v>676</v>
      </c>
      <c r="D227" s="128" t="s">
        <v>737</v>
      </c>
      <c r="E227" s="41">
        <v>1</v>
      </c>
      <c r="F227" s="40" t="s">
        <v>564</v>
      </c>
    </row>
    <row r="228" spans="1:6" s="45" customFormat="1" ht="25.5" x14ac:dyDescent="0.25">
      <c r="A228" s="84">
        <v>225</v>
      </c>
      <c r="B228" s="39" t="s">
        <v>736</v>
      </c>
      <c r="C228" s="40" t="s">
        <v>676</v>
      </c>
      <c r="D228" s="128" t="s">
        <v>722</v>
      </c>
      <c r="E228" s="41">
        <v>2</v>
      </c>
      <c r="F228" s="40" t="s">
        <v>563</v>
      </c>
    </row>
    <row r="229" spans="1:6" s="45" customFormat="1" ht="30" x14ac:dyDescent="0.25">
      <c r="A229" s="38">
        <v>226</v>
      </c>
      <c r="B229" s="39" t="s">
        <v>735</v>
      </c>
      <c r="C229" s="40" t="s">
        <v>676</v>
      </c>
      <c r="D229" s="128" t="s">
        <v>722</v>
      </c>
      <c r="E229" s="41">
        <v>0.21</v>
      </c>
      <c r="F229" s="40" t="s">
        <v>563</v>
      </c>
    </row>
    <row r="230" spans="1:6" s="45" customFormat="1" ht="30" x14ac:dyDescent="0.25">
      <c r="A230" s="84">
        <v>227</v>
      </c>
      <c r="B230" s="39" t="s">
        <v>734</v>
      </c>
      <c r="C230" s="40" t="s">
        <v>676</v>
      </c>
      <c r="D230" s="128" t="s">
        <v>722</v>
      </c>
      <c r="E230" s="41">
        <v>0.3</v>
      </c>
      <c r="F230" s="40" t="s">
        <v>563</v>
      </c>
    </row>
    <row r="231" spans="1:6" s="45" customFormat="1" ht="30" x14ac:dyDescent="0.25">
      <c r="A231" s="38">
        <v>228</v>
      </c>
      <c r="B231" s="39" t="s">
        <v>733</v>
      </c>
      <c r="C231" s="40" t="s">
        <v>676</v>
      </c>
      <c r="D231" s="128" t="s">
        <v>722</v>
      </c>
      <c r="E231" s="41">
        <v>0.15</v>
      </c>
      <c r="F231" s="40" t="s">
        <v>563</v>
      </c>
    </row>
    <row r="232" spans="1:6" s="45" customFormat="1" ht="25.5" x14ac:dyDescent="0.25">
      <c r="A232" s="84">
        <v>229</v>
      </c>
      <c r="B232" s="39" t="s">
        <v>732</v>
      </c>
      <c r="C232" s="40" t="s">
        <v>676</v>
      </c>
      <c r="D232" s="128" t="s">
        <v>722</v>
      </c>
      <c r="E232" s="41">
        <v>0.3</v>
      </c>
      <c r="F232" s="40" t="s">
        <v>563</v>
      </c>
    </row>
    <row r="233" spans="1:6" s="45" customFormat="1" ht="25.5" x14ac:dyDescent="0.25">
      <c r="A233" s="38">
        <v>230</v>
      </c>
      <c r="B233" s="39" t="s">
        <v>731</v>
      </c>
      <c r="C233" s="40" t="s">
        <v>676</v>
      </c>
      <c r="D233" s="128" t="s">
        <v>722</v>
      </c>
      <c r="E233" s="41">
        <v>1.23</v>
      </c>
      <c r="F233" s="40" t="s">
        <v>563</v>
      </c>
    </row>
    <row r="234" spans="1:6" s="45" customFormat="1" ht="25.5" x14ac:dyDescent="0.25">
      <c r="A234" s="84">
        <v>231</v>
      </c>
      <c r="B234" s="39" t="s">
        <v>730</v>
      </c>
      <c r="C234" s="40" t="s">
        <v>676</v>
      </c>
      <c r="D234" s="128" t="s">
        <v>722</v>
      </c>
      <c r="E234" s="41">
        <v>1.3</v>
      </c>
      <c r="F234" s="40" t="s">
        <v>563</v>
      </c>
    </row>
    <row r="235" spans="1:6" s="45" customFormat="1" x14ac:dyDescent="0.25">
      <c r="A235" s="38">
        <v>232</v>
      </c>
      <c r="B235" s="39" t="s">
        <v>729</v>
      </c>
      <c r="C235" s="40" t="s">
        <v>676</v>
      </c>
      <c r="D235" s="128"/>
      <c r="E235" s="134">
        <v>30</v>
      </c>
      <c r="F235" s="40" t="s">
        <v>564</v>
      </c>
    </row>
    <row r="236" spans="1:6" s="45" customFormat="1" ht="30" x14ac:dyDescent="0.25">
      <c r="A236" s="84">
        <v>233</v>
      </c>
      <c r="B236" s="39" t="s">
        <v>728</v>
      </c>
      <c r="C236" s="40" t="s">
        <v>676</v>
      </c>
      <c r="D236" s="128" t="s">
        <v>722</v>
      </c>
      <c r="E236" s="41">
        <v>20</v>
      </c>
      <c r="F236" s="40" t="s">
        <v>563</v>
      </c>
    </row>
    <row r="237" spans="1:6" s="45" customFormat="1" ht="30" x14ac:dyDescent="0.25">
      <c r="A237" s="38">
        <v>234</v>
      </c>
      <c r="B237" s="39" t="s">
        <v>727</v>
      </c>
      <c r="C237" s="40" t="s">
        <v>676</v>
      </c>
      <c r="D237" s="128" t="s">
        <v>722</v>
      </c>
      <c r="E237" s="41">
        <v>8.5</v>
      </c>
      <c r="F237" s="40" t="s">
        <v>563</v>
      </c>
    </row>
    <row r="238" spans="1:6" s="45" customFormat="1" ht="25.5" x14ac:dyDescent="0.25">
      <c r="A238" s="84">
        <v>235</v>
      </c>
      <c r="B238" s="39" t="s">
        <v>726</v>
      </c>
      <c r="C238" s="40" t="s">
        <v>676</v>
      </c>
      <c r="D238" s="128" t="s">
        <v>722</v>
      </c>
      <c r="E238" s="41">
        <v>7.7</v>
      </c>
      <c r="F238" s="40" t="s">
        <v>563</v>
      </c>
    </row>
    <row r="239" spans="1:6" s="45" customFormat="1" ht="30" x14ac:dyDescent="0.25">
      <c r="A239" s="38">
        <v>236</v>
      </c>
      <c r="B239" s="39" t="s">
        <v>725</v>
      </c>
      <c r="C239" s="40" t="s">
        <v>676</v>
      </c>
      <c r="D239" s="128" t="s">
        <v>724</v>
      </c>
      <c r="E239" s="41">
        <v>0.72</v>
      </c>
      <c r="F239" s="40" t="s">
        <v>563</v>
      </c>
    </row>
    <row r="240" spans="1:6" s="45" customFormat="1" ht="30" x14ac:dyDescent="0.25">
      <c r="A240" s="84">
        <v>237</v>
      </c>
      <c r="B240" s="39" t="s">
        <v>723</v>
      </c>
      <c r="C240" s="40" t="s">
        <v>676</v>
      </c>
      <c r="D240" s="128" t="s">
        <v>722</v>
      </c>
      <c r="E240" s="41">
        <v>0.5</v>
      </c>
      <c r="F240" s="40" t="s">
        <v>563</v>
      </c>
    </row>
    <row r="241" spans="1:6" s="45" customFormat="1" ht="30" x14ac:dyDescent="0.25">
      <c r="A241" s="38">
        <v>238</v>
      </c>
      <c r="B241" s="39" t="s">
        <v>296</v>
      </c>
      <c r="C241" s="40" t="s">
        <v>676</v>
      </c>
      <c r="D241" s="128" t="s">
        <v>720</v>
      </c>
      <c r="E241" s="129">
        <v>11.5</v>
      </c>
      <c r="F241" s="40" t="s">
        <v>564</v>
      </c>
    </row>
    <row r="242" spans="1:6" s="45" customFormat="1" ht="30" x14ac:dyDescent="0.25">
      <c r="A242" s="84">
        <v>239</v>
      </c>
      <c r="B242" s="39" t="s">
        <v>721</v>
      </c>
      <c r="C242" s="40" t="s">
        <v>676</v>
      </c>
      <c r="D242" s="128" t="s">
        <v>720</v>
      </c>
      <c r="E242" s="129">
        <v>10</v>
      </c>
      <c r="F242" s="40" t="s">
        <v>564</v>
      </c>
    </row>
    <row r="243" spans="1:6" s="45" customFormat="1" x14ac:dyDescent="0.25">
      <c r="A243" s="38">
        <v>240</v>
      </c>
      <c r="B243" s="39" t="s">
        <v>308</v>
      </c>
      <c r="C243" s="40" t="s">
        <v>676</v>
      </c>
      <c r="D243" s="128" t="s">
        <v>720</v>
      </c>
      <c r="E243" s="129">
        <v>0.2</v>
      </c>
      <c r="F243" s="40" t="s">
        <v>564</v>
      </c>
    </row>
    <row r="244" spans="1:6" s="45" customFormat="1" x14ac:dyDescent="0.25">
      <c r="A244" s="84">
        <v>241</v>
      </c>
      <c r="B244" s="39" t="s">
        <v>719</v>
      </c>
      <c r="C244" s="40" t="s">
        <v>676</v>
      </c>
      <c r="D244" s="128"/>
      <c r="E244" s="129">
        <v>5</v>
      </c>
      <c r="F244" s="40" t="s">
        <v>564</v>
      </c>
    </row>
    <row r="245" spans="1:6" s="45" customFormat="1" ht="30" x14ac:dyDescent="0.25">
      <c r="A245" s="38">
        <v>242</v>
      </c>
      <c r="B245" s="39" t="s">
        <v>718</v>
      </c>
      <c r="C245" s="40" t="s">
        <v>676</v>
      </c>
      <c r="D245" s="128" t="s">
        <v>717</v>
      </c>
      <c r="E245" s="129">
        <v>10</v>
      </c>
      <c r="F245" s="40" t="s">
        <v>564</v>
      </c>
    </row>
    <row r="246" spans="1:6" s="45" customFormat="1" ht="45" x14ac:dyDescent="0.25">
      <c r="A246" s="84">
        <v>243</v>
      </c>
      <c r="B246" s="39" t="s">
        <v>716</v>
      </c>
      <c r="C246" s="40" t="s">
        <v>676</v>
      </c>
      <c r="D246" s="128" t="s">
        <v>715</v>
      </c>
      <c r="E246" s="129">
        <v>70</v>
      </c>
      <c r="F246" s="40" t="s">
        <v>563</v>
      </c>
    </row>
    <row r="247" spans="1:6" s="45" customFormat="1" ht="30" x14ac:dyDescent="0.25">
      <c r="A247" s="38">
        <v>244</v>
      </c>
      <c r="B247" s="39" t="s">
        <v>714</v>
      </c>
      <c r="C247" s="40" t="s">
        <v>676</v>
      </c>
      <c r="D247" s="128" t="s">
        <v>713</v>
      </c>
      <c r="E247" s="129">
        <v>60</v>
      </c>
      <c r="F247" s="40" t="s">
        <v>563</v>
      </c>
    </row>
    <row r="248" spans="1:6" s="45" customFormat="1" ht="30" x14ac:dyDescent="0.25">
      <c r="A248" s="84">
        <v>245</v>
      </c>
      <c r="B248" s="39" t="s">
        <v>712</v>
      </c>
      <c r="C248" s="40" t="s">
        <v>676</v>
      </c>
      <c r="D248" s="128" t="s">
        <v>711</v>
      </c>
      <c r="E248" s="129">
        <v>2</v>
      </c>
      <c r="F248" s="40" t="s">
        <v>563</v>
      </c>
    </row>
    <row r="249" spans="1:6" s="45" customFormat="1" ht="30" x14ac:dyDescent="0.25">
      <c r="A249" s="38">
        <v>246</v>
      </c>
      <c r="B249" s="39" t="s">
        <v>710</v>
      </c>
      <c r="C249" s="40" t="s">
        <v>676</v>
      </c>
      <c r="D249" s="128" t="s">
        <v>709</v>
      </c>
      <c r="E249" s="41">
        <v>300</v>
      </c>
      <c r="F249" s="40" t="s">
        <v>564</v>
      </c>
    </row>
    <row r="250" spans="1:6" s="45" customFormat="1" ht="25.5" x14ac:dyDescent="0.25">
      <c r="A250" s="84">
        <v>247</v>
      </c>
      <c r="B250" s="39" t="s">
        <v>265</v>
      </c>
      <c r="C250" s="40" t="s">
        <v>24</v>
      </c>
      <c r="D250" s="128" t="s">
        <v>708</v>
      </c>
      <c r="E250" s="41">
        <v>8</v>
      </c>
      <c r="F250" s="40" t="s">
        <v>563</v>
      </c>
    </row>
    <row r="251" spans="1:6" s="45" customFormat="1" ht="30" x14ac:dyDescent="0.25">
      <c r="A251" s="38">
        <v>248</v>
      </c>
      <c r="B251" s="39" t="s">
        <v>276</v>
      </c>
      <c r="C251" s="40" t="s">
        <v>24</v>
      </c>
      <c r="D251" s="128"/>
      <c r="E251" s="41">
        <v>74.349999999999994</v>
      </c>
      <c r="F251" s="40" t="s">
        <v>564</v>
      </c>
    </row>
    <row r="252" spans="1:6" s="45" customFormat="1" x14ac:dyDescent="0.25">
      <c r="A252" s="84">
        <v>249</v>
      </c>
      <c r="B252" s="39" t="s">
        <v>435</v>
      </c>
      <c r="C252" s="40" t="s">
        <v>24</v>
      </c>
      <c r="D252" s="128"/>
      <c r="E252" s="41">
        <v>8</v>
      </c>
      <c r="F252" s="40" t="s">
        <v>563</v>
      </c>
    </row>
    <row r="253" spans="1:6" s="45" customFormat="1" ht="25.5" x14ac:dyDescent="0.25">
      <c r="A253" s="38">
        <v>250</v>
      </c>
      <c r="B253" s="39" t="s">
        <v>254</v>
      </c>
      <c r="C253" s="40" t="s">
        <v>24</v>
      </c>
      <c r="D253" s="128" t="s">
        <v>707</v>
      </c>
      <c r="E253" s="41">
        <v>2.2599999999999998</v>
      </c>
      <c r="F253" s="40" t="s">
        <v>563</v>
      </c>
    </row>
    <row r="254" spans="1:6" s="45" customFormat="1" x14ac:dyDescent="0.25">
      <c r="A254" s="84">
        <v>251</v>
      </c>
      <c r="B254" s="39" t="s">
        <v>274</v>
      </c>
      <c r="C254" s="40" t="s">
        <v>24</v>
      </c>
      <c r="D254" s="128" t="s">
        <v>434</v>
      </c>
      <c r="E254" s="41">
        <v>16.91</v>
      </c>
      <c r="F254" s="40" t="s">
        <v>564</v>
      </c>
    </row>
    <row r="255" spans="1:6" ht="30" x14ac:dyDescent="0.25">
      <c r="A255" s="38">
        <v>252</v>
      </c>
      <c r="B255" s="65" t="s">
        <v>706</v>
      </c>
      <c r="C255" s="38" t="s">
        <v>704</v>
      </c>
      <c r="D255" s="128"/>
      <c r="E255" s="41">
        <v>11.11</v>
      </c>
      <c r="F255" s="40" t="s">
        <v>560</v>
      </c>
    </row>
    <row r="256" spans="1:6" x14ac:dyDescent="0.25">
      <c r="A256" s="84">
        <v>253</v>
      </c>
      <c r="B256" s="39" t="s">
        <v>229</v>
      </c>
      <c r="C256" s="38" t="s">
        <v>704</v>
      </c>
      <c r="D256" s="128"/>
      <c r="E256" s="41">
        <v>3.95</v>
      </c>
      <c r="F256" s="40" t="s">
        <v>560</v>
      </c>
    </row>
    <row r="257" spans="1:6" ht="30" x14ac:dyDescent="0.25">
      <c r="A257" s="38">
        <v>254</v>
      </c>
      <c r="B257" s="39" t="s">
        <v>705</v>
      </c>
      <c r="C257" s="38" t="s">
        <v>704</v>
      </c>
      <c r="D257" s="128" t="s">
        <v>468</v>
      </c>
      <c r="E257" s="41">
        <v>12.7</v>
      </c>
      <c r="F257" s="40" t="s">
        <v>560</v>
      </c>
    </row>
    <row r="258" spans="1:6" ht="30" x14ac:dyDescent="0.25">
      <c r="A258" s="84">
        <v>255</v>
      </c>
      <c r="B258" s="42" t="s">
        <v>227</v>
      </c>
      <c r="C258" s="38" t="s">
        <v>704</v>
      </c>
      <c r="D258" s="128"/>
      <c r="E258" s="41">
        <v>1</v>
      </c>
      <c r="F258" s="40" t="s">
        <v>560</v>
      </c>
    </row>
    <row r="259" spans="1:6" ht="76.5" x14ac:dyDescent="0.25">
      <c r="A259" s="38">
        <v>256</v>
      </c>
      <c r="B259" s="39" t="s">
        <v>415</v>
      </c>
      <c r="C259" s="38" t="s">
        <v>704</v>
      </c>
      <c r="D259" s="128" t="s">
        <v>455</v>
      </c>
      <c r="E259" s="41">
        <v>7.8</v>
      </c>
      <c r="F259" s="40" t="s">
        <v>560</v>
      </c>
    </row>
    <row r="260" spans="1:6" ht="30" x14ac:dyDescent="0.25">
      <c r="A260" s="84">
        <v>257</v>
      </c>
      <c r="B260" s="39" t="s">
        <v>280</v>
      </c>
      <c r="C260" s="40" t="s">
        <v>703</v>
      </c>
      <c r="D260" s="128" t="s">
        <v>281</v>
      </c>
      <c r="E260" s="41">
        <v>0.27</v>
      </c>
      <c r="F260" s="40" t="s">
        <v>560</v>
      </c>
    </row>
    <row r="261" spans="1:6" ht="30" x14ac:dyDescent="0.25">
      <c r="A261" s="38">
        <v>258</v>
      </c>
      <c r="B261" s="39" t="s">
        <v>702</v>
      </c>
      <c r="C261" s="38" t="s">
        <v>52</v>
      </c>
      <c r="D261" s="128" t="s">
        <v>701</v>
      </c>
      <c r="E261" s="41">
        <v>6.74</v>
      </c>
      <c r="F261" s="40" t="s">
        <v>560</v>
      </c>
    </row>
    <row r="262" spans="1:6" x14ac:dyDescent="0.25">
      <c r="A262" s="84">
        <v>259</v>
      </c>
      <c r="B262" s="39" t="s">
        <v>427</v>
      </c>
      <c r="C262" s="38" t="s">
        <v>52</v>
      </c>
      <c r="D262" s="128"/>
      <c r="E262" s="41">
        <v>14.56</v>
      </c>
      <c r="F262" s="40" t="s">
        <v>560</v>
      </c>
    </row>
    <row r="263" spans="1:6" ht="30" x14ac:dyDescent="0.25">
      <c r="A263" s="38">
        <v>260</v>
      </c>
      <c r="B263" s="39" t="s">
        <v>444</v>
      </c>
      <c r="C263" s="38" t="s">
        <v>52</v>
      </c>
      <c r="D263" s="128"/>
      <c r="E263" s="41">
        <v>34.17</v>
      </c>
      <c r="F263" s="40" t="s">
        <v>560</v>
      </c>
    </row>
    <row r="264" spans="1:6" ht="30" x14ac:dyDescent="0.25">
      <c r="A264" s="84">
        <v>261</v>
      </c>
      <c r="B264" s="39" t="s">
        <v>364</v>
      </c>
      <c r="C264" s="38" t="s">
        <v>52</v>
      </c>
      <c r="D264" s="128" t="s">
        <v>700</v>
      </c>
      <c r="E264" s="41">
        <v>16.37</v>
      </c>
      <c r="F264" s="40" t="s">
        <v>560</v>
      </c>
    </row>
    <row r="265" spans="1:6" x14ac:dyDescent="0.25">
      <c r="A265" s="38">
        <v>262</v>
      </c>
      <c r="B265" s="39" t="s">
        <v>428</v>
      </c>
      <c r="C265" s="38" t="s">
        <v>52</v>
      </c>
      <c r="D265" s="128"/>
      <c r="E265" s="41">
        <v>12.7</v>
      </c>
      <c r="F265" s="40" t="s">
        <v>560</v>
      </c>
    </row>
    <row r="266" spans="1:6" x14ac:dyDescent="0.25">
      <c r="A266" s="84">
        <v>263</v>
      </c>
      <c r="B266" s="39" t="s">
        <v>436</v>
      </c>
      <c r="C266" s="38" t="s">
        <v>52</v>
      </c>
      <c r="D266" s="128"/>
      <c r="E266" s="41">
        <v>5.2</v>
      </c>
      <c r="F266" s="40" t="s">
        <v>560</v>
      </c>
    </row>
    <row r="267" spans="1:6" ht="30" x14ac:dyDescent="0.25">
      <c r="A267" s="38">
        <v>264</v>
      </c>
      <c r="B267" s="39" t="s">
        <v>440</v>
      </c>
      <c r="C267" s="38" t="s">
        <v>52</v>
      </c>
      <c r="D267" s="128"/>
      <c r="E267" s="41">
        <v>3.96</v>
      </c>
      <c r="F267" s="40" t="s">
        <v>560</v>
      </c>
    </row>
    <row r="268" spans="1:6" x14ac:dyDescent="0.25">
      <c r="A268" s="84">
        <v>265</v>
      </c>
      <c r="B268" s="39" t="s">
        <v>441</v>
      </c>
      <c r="C268" s="38" t="s">
        <v>52</v>
      </c>
      <c r="D268" s="128"/>
      <c r="E268" s="41">
        <v>12.7</v>
      </c>
      <c r="F268" s="40" t="s">
        <v>560</v>
      </c>
    </row>
    <row r="269" spans="1:6" x14ac:dyDescent="0.25">
      <c r="A269" s="38">
        <v>266</v>
      </c>
      <c r="B269" s="39" t="s">
        <v>238</v>
      </c>
      <c r="C269" s="40" t="s">
        <v>95</v>
      </c>
      <c r="D269" s="128"/>
      <c r="E269" s="41">
        <v>1.0900000000000001</v>
      </c>
      <c r="F269" s="40" t="s">
        <v>560</v>
      </c>
    </row>
    <row r="270" spans="1:6" ht="25.5" x14ac:dyDescent="0.25">
      <c r="A270" s="84">
        <v>267</v>
      </c>
      <c r="B270" s="39" t="s">
        <v>460</v>
      </c>
      <c r="C270" s="38" t="s">
        <v>698</v>
      </c>
      <c r="D270" s="128" t="s">
        <v>321</v>
      </c>
      <c r="E270" s="41">
        <v>26.16</v>
      </c>
      <c r="F270" s="40" t="s">
        <v>560</v>
      </c>
    </row>
    <row r="271" spans="1:6" x14ac:dyDescent="0.25">
      <c r="A271" s="38">
        <v>268</v>
      </c>
      <c r="B271" s="39" t="s">
        <v>323</v>
      </c>
      <c r="C271" s="38" t="s">
        <v>698</v>
      </c>
      <c r="D271" s="132"/>
      <c r="E271" s="41">
        <v>3</v>
      </c>
      <c r="F271" s="40" t="s">
        <v>560</v>
      </c>
    </row>
    <row r="272" spans="1:6" ht="30" x14ac:dyDescent="0.25">
      <c r="A272" s="84">
        <v>269</v>
      </c>
      <c r="B272" s="39" t="s">
        <v>246</v>
      </c>
      <c r="C272" s="40" t="s">
        <v>18</v>
      </c>
      <c r="D272" s="128" t="s">
        <v>247</v>
      </c>
      <c r="E272" s="41">
        <v>4</v>
      </c>
      <c r="F272" s="40" t="s">
        <v>560</v>
      </c>
    </row>
    <row r="273" spans="1:6" ht="30" x14ac:dyDescent="0.25">
      <c r="A273" s="38">
        <v>270</v>
      </c>
      <c r="B273" s="43" t="s">
        <v>438</v>
      </c>
      <c r="C273" s="40" t="s">
        <v>18</v>
      </c>
      <c r="D273" s="133"/>
      <c r="E273" s="41">
        <v>2</v>
      </c>
      <c r="F273" s="40" t="s">
        <v>560</v>
      </c>
    </row>
    <row r="274" spans="1:6" ht="30" x14ac:dyDescent="0.25">
      <c r="A274" s="84">
        <v>271</v>
      </c>
      <c r="B274" s="39" t="s">
        <v>315</v>
      </c>
      <c r="C274" s="40" t="s">
        <v>18</v>
      </c>
      <c r="D274" s="133"/>
      <c r="E274" s="41">
        <v>1.5</v>
      </c>
      <c r="F274" s="40" t="s">
        <v>560</v>
      </c>
    </row>
    <row r="275" spans="1:6" ht="25.5" x14ac:dyDescent="0.25">
      <c r="A275" s="38">
        <v>272</v>
      </c>
      <c r="B275" s="39" t="s">
        <v>458</v>
      </c>
      <c r="C275" s="40" t="s">
        <v>18</v>
      </c>
      <c r="D275" s="133" t="s">
        <v>459</v>
      </c>
      <c r="E275" s="41">
        <v>3.11</v>
      </c>
      <c r="F275" s="40" t="s">
        <v>560</v>
      </c>
    </row>
    <row r="276" spans="1:6" ht="25.5" x14ac:dyDescent="0.25">
      <c r="A276" s="84">
        <v>273</v>
      </c>
      <c r="B276" s="39" t="s">
        <v>349</v>
      </c>
      <c r="C276" s="40" t="s">
        <v>18</v>
      </c>
      <c r="D276" s="128" t="s">
        <v>350</v>
      </c>
      <c r="E276" s="41">
        <v>32.840000000000003</v>
      </c>
      <c r="F276" s="40" t="s">
        <v>560</v>
      </c>
    </row>
    <row r="277" spans="1:6" ht="25.5" x14ac:dyDescent="0.25">
      <c r="A277" s="38">
        <v>274</v>
      </c>
      <c r="B277" s="39" t="s">
        <v>357</v>
      </c>
      <c r="C277" s="40" t="s">
        <v>18</v>
      </c>
      <c r="D277" s="128" t="s">
        <v>358</v>
      </c>
      <c r="E277" s="41">
        <v>12.3</v>
      </c>
      <c r="F277" s="40" t="s">
        <v>560</v>
      </c>
    </row>
    <row r="278" spans="1:6" x14ac:dyDescent="0.25">
      <c r="A278" s="84">
        <v>275</v>
      </c>
      <c r="B278" s="43" t="s">
        <v>439</v>
      </c>
      <c r="C278" s="40" t="s">
        <v>18</v>
      </c>
      <c r="D278" s="133"/>
      <c r="E278" s="41">
        <v>3</v>
      </c>
      <c r="F278" s="40" t="s">
        <v>560</v>
      </c>
    </row>
    <row r="279" spans="1:6" ht="30" x14ac:dyDescent="0.25">
      <c r="A279" s="38">
        <v>276</v>
      </c>
      <c r="B279" s="39" t="s">
        <v>300</v>
      </c>
      <c r="C279" s="40" t="s">
        <v>676</v>
      </c>
      <c r="D279" s="128" t="s">
        <v>301</v>
      </c>
      <c r="E279" s="41">
        <v>3</v>
      </c>
      <c r="F279" s="40" t="s">
        <v>560</v>
      </c>
    </row>
    <row r="280" spans="1:6" ht="25.5" x14ac:dyDescent="0.25">
      <c r="A280" s="84">
        <v>277</v>
      </c>
      <c r="B280" s="39" t="s">
        <v>462</v>
      </c>
      <c r="C280" s="40" t="s">
        <v>676</v>
      </c>
      <c r="D280" s="128" t="s">
        <v>461</v>
      </c>
      <c r="E280" s="41">
        <v>1.3</v>
      </c>
      <c r="F280" s="40" t="s">
        <v>560</v>
      </c>
    </row>
    <row r="281" spans="1:6" ht="30" x14ac:dyDescent="0.25">
      <c r="A281" s="38">
        <v>278</v>
      </c>
      <c r="B281" s="39" t="s">
        <v>424</v>
      </c>
      <c r="C281" s="40" t="s">
        <v>24</v>
      </c>
      <c r="D281" s="128" t="s">
        <v>425</v>
      </c>
      <c r="E281" s="41">
        <v>1.4</v>
      </c>
      <c r="F281" s="40" t="s">
        <v>560</v>
      </c>
    </row>
    <row r="282" spans="1:6" ht="25.5" x14ac:dyDescent="0.25">
      <c r="A282" s="84">
        <v>279</v>
      </c>
      <c r="B282" s="39" t="s">
        <v>419</v>
      </c>
      <c r="C282" s="40" t="s">
        <v>24</v>
      </c>
      <c r="D282" s="128" t="s">
        <v>253</v>
      </c>
      <c r="E282" s="41">
        <v>8.6</v>
      </c>
      <c r="F282" s="40" t="s">
        <v>560</v>
      </c>
    </row>
    <row r="283" spans="1:6" ht="38.25" x14ac:dyDescent="0.25">
      <c r="A283" s="38">
        <v>280</v>
      </c>
      <c r="B283" s="39" t="s">
        <v>259</v>
      </c>
      <c r="C283" s="40" t="s">
        <v>24</v>
      </c>
      <c r="D283" s="128" t="s">
        <v>260</v>
      </c>
      <c r="E283" s="41">
        <v>30.28</v>
      </c>
      <c r="F283" s="40" t="s">
        <v>560</v>
      </c>
    </row>
    <row r="284" spans="1:6" ht="25.5" x14ac:dyDescent="0.25">
      <c r="A284" s="84">
        <v>281</v>
      </c>
      <c r="B284" s="39" t="s">
        <v>266</v>
      </c>
      <c r="C284" s="40" t="s">
        <v>24</v>
      </c>
      <c r="D284" s="128" t="s">
        <v>267</v>
      </c>
      <c r="E284" s="41">
        <v>35.5</v>
      </c>
      <c r="F284" s="40" t="s">
        <v>560</v>
      </c>
    </row>
    <row r="285" spans="1:6" ht="30" x14ac:dyDescent="0.25">
      <c r="A285" s="38">
        <v>282</v>
      </c>
      <c r="B285" s="39" t="s">
        <v>271</v>
      </c>
      <c r="C285" s="40" t="s">
        <v>24</v>
      </c>
      <c r="D285" s="128" t="s">
        <v>272</v>
      </c>
      <c r="E285" s="41">
        <v>7</v>
      </c>
      <c r="F285" s="40" t="s">
        <v>560</v>
      </c>
    </row>
    <row r="286" spans="1:6" ht="51" x14ac:dyDescent="0.25">
      <c r="A286" s="84">
        <v>283</v>
      </c>
      <c r="B286" s="39" t="s">
        <v>273</v>
      </c>
      <c r="C286" s="40" t="s">
        <v>24</v>
      </c>
      <c r="D286" s="128" t="s">
        <v>699</v>
      </c>
      <c r="E286" s="41">
        <v>3</v>
      </c>
      <c r="F286" s="40" t="s">
        <v>560</v>
      </c>
    </row>
    <row r="287" spans="1:6" ht="25.5" x14ac:dyDescent="0.25">
      <c r="A287" s="38">
        <v>284</v>
      </c>
      <c r="B287" s="39" t="s">
        <v>275</v>
      </c>
      <c r="C287" s="40" t="s">
        <v>24</v>
      </c>
      <c r="D287" s="128" t="s">
        <v>433</v>
      </c>
      <c r="E287" s="41">
        <v>22.6</v>
      </c>
      <c r="F287" s="40" t="s">
        <v>560</v>
      </c>
    </row>
    <row r="288" spans="1:6" x14ac:dyDescent="0.25">
      <c r="A288" s="84">
        <v>285</v>
      </c>
      <c r="B288" s="39" t="s">
        <v>324</v>
      </c>
      <c r="C288" s="38" t="s">
        <v>698</v>
      </c>
      <c r="D288" s="132"/>
      <c r="E288" s="41">
        <v>2.5</v>
      </c>
      <c r="F288" s="40" t="s">
        <v>465</v>
      </c>
    </row>
    <row r="289" spans="1:6" ht="38.25" x14ac:dyDescent="0.25">
      <c r="A289" s="38">
        <v>286</v>
      </c>
      <c r="B289" s="39" t="s">
        <v>293</v>
      </c>
      <c r="C289" s="40" t="s">
        <v>33</v>
      </c>
      <c r="D289" s="128" t="s">
        <v>294</v>
      </c>
      <c r="E289" s="41">
        <v>3.6</v>
      </c>
      <c r="F289" s="40" t="s">
        <v>465</v>
      </c>
    </row>
    <row r="290" spans="1:6" x14ac:dyDescent="0.25">
      <c r="A290" s="84">
        <v>287</v>
      </c>
      <c r="B290" s="39" t="s">
        <v>297</v>
      </c>
      <c r="C290" s="40" t="s">
        <v>33</v>
      </c>
      <c r="D290" s="128" t="s">
        <v>298</v>
      </c>
      <c r="E290" s="41">
        <v>4.54</v>
      </c>
      <c r="F290" s="40" t="s">
        <v>465</v>
      </c>
    </row>
    <row r="291" spans="1:6" ht="25.5" x14ac:dyDescent="0.25">
      <c r="A291" s="38">
        <v>288</v>
      </c>
      <c r="B291" s="39" t="s">
        <v>257</v>
      </c>
      <c r="C291" s="40" t="s">
        <v>24</v>
      </c>
      <c r="D291" s="128" t="s">
        <v>258</v>
      </c>
      <c r="E291" s="41">
        <v>68</v>
      </c>
      <c r="F291" s="40" t="s">
        <v>465</v>
      </c>
    </row>
    <row r="292" spans="1:6" s="45" customFormat="1" ht="45" x14ac:dyDescent="0.25">
      <c r="A292" s="84">
        <v>289</v>
      </c>
      <c r="B292" s="43" t="s">
        <v>697</v>
      </c>
      <c r="C292" s="40" t="s">
        <v>676</v>
      </c>
      <c r="D292" s="130" t="s">
        <v>696</v>
      </c>
      <c r="E292" s="129">
        <v>1.1000000000000001</v>
      </c>
      <c r="F292" s="40" t="s">
        <v>681</v>
      </c>
    </row>
    <row r="293" spans="1:6" s="45" customFormat="1" ht="45" x14ac:dyDescent="0.25">
      <c r="A293" s="38">
        <v>290</v>
      </c>
      <c r="B293" s="43" t="s">
        <v>695</v>
      </c>
      <c r="C293" s="40" t="s">
        <v>676</v>
      </c>
      <c r="D293" s="130" t="s">
        <v>694</v>
      </c>
      <c r="E293" s="129">
        <v>1.1000000000000001</v>
      </c>
      <c r="F293" s="40" t="s">
        <v>681</v>
      </c>
    </row>
    <row r="294" spans="1:6" s="45" customFormat="1" ht="45" x14ac:dyDescent="0.25">
      <c r="A294" s="84">
        <v>291</v>
      </c>
      <c r="B294" s="43" t="s">
        <v>693</v>
      </c>
      <c r="C294" s="40" t="s">
        <v>676</v>
      </c>
      <c r="D294" s="130" t="s">
        <v>692</v>
      </c>
      <c r="E294" s="129">
        <v>2.2000000000000002</v>
      </c>
      <c r="F294" s="40" t="s">
        <v>681</v>
      </c>
    </row>
    <row r="295" spans="1:6" s="45" customFormat="1" ht="45" x14ac:dyDescent="0.25">
      <c r="A295" s="38">
        <v>292</v>
      </c>
      <c r="B295" s="43" t="s">
        <v>691</v>
      </c>
      <c r="C295" s="40" t="s">
        <v>676</v>
      </c>
      <c r="D295" s="130" t="s">
        <v>690</v>
      </c>
      <c r="E295" s="129">
        <v>1.1000000000000001</v>
      </c>
      <c r="F295" s="40" t="s">
        <v>681</v>
      </c>
    </row>
    <row r="296" spans="1:6" s="45" customFormat="1" ht="45" x14ac:dyDescent="0.25">
      <c r="A296" s="84">
        <v>293</v>
      </c>
      <c r="B296" s="43" t="s">
        <v>689</v>
      </c>
      <c r="C296" s="40" t="s">
        <v>676</v>
      </c>
      <c r="D296" s="130" t="s">
        <v>688</v>
      </c>
      <c r="E296" s="129">
        <v>1</v>
      </c>
      <c r="F296" s="40" t="s">
        <v>681</v>
      </c>
    </row>
    <row r="297" spans="1:6" s="45" customFormat="1" ht="45" x14ac:dyDescent="0.25">
      <c r="A297" s="38">
        <v>294</v>
      </c>
      <c r="B297" s="43" t="s">
        <v>686</v>
      </c>
      <c r="C297" s="40" t="s">
        <v>676</v>
      </c>
      <c r="D297" s="130" t="s">
        <v>687</v>
      </c>
      <c r="E297" s="129">
        <v>0.5</v>
      </c>
      <c r="F297" s="40" t="s">
        <v>681</v>
      </c>
    </row>
    <row r="298" spans="1:6" s="45" customFormat="1" ht="45" x14ac:dyDescent="0.25">
      <c r="A298" s="84">
        <v>295</v>
      </c>
      <c r="B298" s="43" t="s">
        <v>686</v>
      </c>
      <c r="C298" s="40" t="s">
        <v>676</v>
      </c>
      <c r="D298" s="130" t="s">
        <v>685</v>
      </c>
      <c r="E298" s="129">
        <v>0.5</v>
      </c>
      <c r="F298" s="40" t="s">
        <v>681</v>
      </c>
    </row>
    <row r="299" spans="1:6" s="45" customFormat="1" ht="45" x14ac:dyDescent="0.25">
      <c r="A299" s="38">
        <v>296</v>
      </c>
      <c r="B299" s="43" t="s">
        <v>684</v>
      </c>
      <c r="C299" s="40" t="s">
        <v>676</v>
      </c>
      <c r="D299" s="130" t="s">
        <v>683</v>
      </c>
      <c r="E299" s="129">
        <v>1</v>
      </c>
      <c r="F299" s="40" t="s">
        <v>681</v>
      </c>
    </row>
    <row r="300" spans="1:6" s="45" customFormat="1" ht="30" x14ac:dyDescent="0.25">
      <c r="A300" s="84">
        <v>297</v>
      </c>
      <c r="B300" s="39" t="s">
        <v>682</v>
      </c>
      <c r="C300" s="40" t="s">
        <v>676</v>
      </c>
      <c r="D300" s="131" t="s">
        <v>102</v>
      </c>
      <c r="E300" s="129">
        <v>30.35</v>
      </c>
      <c r="F300" s="40" t="s">
        <v>681</v>
      </c>
    </row>
    <row r="301" spans="1:6" s="45" customFormat="1" ht="30" x14ac:dyDescent="0.25">
      <c r="A301" s="38">
        <v>298</v>
      </c>
      <c r="B301" s="39" t="s">
        <v>680</v>
      </c>
      <c r="C301" s="40" t="s">
        <v>676</v>
      </c>
      <c r="D301" s="130" t="s">
        <v>679</v>
      </c>
      <c r="E301" s="129">
        <v>5.2</v>
      </c>
      <c r="F301" s="40" t="s">
        <v>678</v>
      </c>
    </row>
    <row r="302" spans="1:6" s="45" customFormat="1" ht="30" x14ac:dyDescent="0.25">
      <c r="A302" s="84">
        <v>299</v>
      </c>
      <c r="B302" s="39" t="s">
        <v>677</v>
      </c>
      <c r="C302" s="40" t="s">
        <v>676</v>
      </c>
      <c r="D302" s="130" t="s">
        <v>104</v>
      </c>
      <c r="E302" s="129">
        <v>53.75</v>
      </c>
      <c r="F302" s="40" t="s">
        <v>675</v>
      </c>
    </row>
    <row r="303" spans="1:6" ht="75" x14ac:dyDescent="0.25">
      <c r="A303" s="38">
        <v>300</v>
      </c>
      <c r="B303" s="39" t="s">
        <v>674</v>
      </c>
      <c r="C303" s="40" t="s">
        <v>24</v>
      </c>
      <c r="D303" s="128" t="s">
        <v>673</v>
      </c>
      <c r="E303" s="41">
        <v>2.34</v>
      </c>
      <c r="F303" s="40" t="s">
        <v>672</v>
      </c>
    </row>
    <row r="304" spans="1:6" s="45" customFormat="1" ht="38.25" x14ac:dyDescent="0.25">
      <c r="A304" s="84">
        <v>301</v>
      </c>
      <c r="B304" s="39" t="s">
        <v>421</v>
      </c>
      <c r="C304" s="40" t="s">
        <v>73</v>
      </c>
      <c r="D304" s="128" t="s">
        <v>423</v>
      </c>
      <c r="E304" s="41">
        <v>1.38</v>
      </c>
      <c r="F304" s="40" t="s">
        <v>671</v>
      </c>
    </row>
    <row r="305" spans="4:4" ht="6.75" customHeight="1" x14ac:dyDescent="0.25"/>
    <row r="306" spans="4:4" ht="18" customHeight="1" x14ac:dyDescent="0.25">
      <c r="D306" s="53" t="s">
        <v>670</v>
      </c>
    </row>
    <row r="307" spans="4:4" ht="18" customHeight="1" x14ac:dyDescent="0.25">
      <c r="D307" s="44" t="s">
        <v>115</v>
      </c>
    </row>
  </sheetData>
  <autoFilter ref="A2:F304" xr:uid="{00000000-0009-0000-0000-000002000000}"/>
  <mergeCells count="1">
    <mergeCell ref="A1:F1"/>
  </mergeCells>
  <pageMargins left="0.35433070866141736" right="0.15748031496062992" top="0.47244094488188981" bottom="0.47244094488188981" header="0.19685039370078741" footer="0.19685039370078741"/>
  <pageSetup paperSize="9" scale="86" orientation="landscape" verticalDpi="0" r:id="rId1"/>
  <headerFooter>
    <oddFoote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33"/>
  <sheetViews>
    <sheetView showZeros="0" zoomScale="85" zoomScaleNormal="85" workbookViewId="0">
      <selection activeCell="B5" sqref="B5"/>
    </sheetView>
  </sheetViews>
  <sheetFormatPr defaultColWidth="11.140625" defaultRowHeight="15.75" x14ac:dyDescent="0.25"/>
  <cols>
    <col min="1" max="1" width="32.42578125" style="85" customWidth="1"/>
    <col min="2" max="12" width="15.5703125" style="85" customWidth="1"/>
    <col min="13" max="13" width="8.85546875" style="85" bestFit="1" customWidth="1"/>
    <col min="14" max="14" width="9.5703125" style="85" bestFit="1" customWidth="1"/>
    <col min="15" max="15" width="8.85546875" style="85" bestFit="1" customWidth="1"/>
    <col min="16" max="16384" width="11.140625" style="85"/>
  </cols>
  <sheetData>
    <row r="1" spans="1:23" ht="23.25" customHeight="1" x14ac:dyDescent="0.25">
      <c r="A1" s="193" t="s">
        <v>603</v>
      </c>
      <c r="B1" s="193"/>
      <c r="C1" s="193"/>
      <c r="D1" s="193"/>
      <c r="E1" s="193"/>
      <c r="F1" s="193"/>
      <c r="G1" s="193"/>
      <c r="H1" s="193"/>
      <c r="I1" s="193"/>
      <c r="J1" s="193"/>
      <c r="K1" s="193"/>
      <c r="L1" s="193"/>
    </row>
    <row r="2" spans="1:23" ht="21.75" customHeight="1" x14ac:dyDescent="0.25">
      <c r="A2" s="86"/>
      <c r="B2" s="87"/>
      <c r="D2" s="87"/>
      <c r="F2" s="87"/>
      <c r="G2" s="87"/>
      <c r="H2" s="88"/>
      <c r="I2" s="88"/>
      <c r="K2" s="88" t="s">
        <v>604</v>
      </c>
    </row>
    <row r="3" spans="1:23" s="91" customFormat="1" ht="22.5" customHeight="1" x14ac:dyDescent="0.25">
      <c r="A3" s="89" t="s">
        <v>605</v>
      </c>
      <c r="B3" s="89" t="s">
        <v>606</v>
      </c>
      <c r="C3" s="89" t="s">
        <v>607</v>
      </c>
      <c r="D3" s="89" t="s">
        <v>608</v>
      </c>
      <c r="E3" s="89" t="s">
        <v>609</v>
      </c>
      <c r="F3" s="89" t="s">
        <v>610</v>
      </c>
      <c r="G3" s="89" t="s">
        <v>611</v>
      </c>
      <c r="H3" s="89" t="s">
        <v>612</v>
      </c>
      <c r="I3" s="89" t="s">
        <v>613</v>
      </c>
      <c r="J3" s="89" t="s">
        <v>614</v>
      </c>
      <c r="K3" s="89" t="s">
        <v>615</v>
      </c>
      <c r="L3" s="89" t="s">
        <v>616</v>
      </c>
      <c r="M3" s="90"/>
      <c r="N3" s="90"/>
      <c r="O3" s="90"/>
      <c r="P3" s="90"/>
      <c r="Q3" s="90"/>
      <c r="R3" s="90"/>
      <c r="S3" s="90"/>
      <c r="T3" s="90"/>
      <c r="U3" s="90"/>
      <c r="V3" s="90"/>
      <c r="W3" s="90"/>
    </row>
    <row r="4" spans="1:23" s="95" customFormat="1" ht="15.75" customHeight="1" x14ac:dyDescent="0.25">
      <c r="A4" s="92" t="s">
        <v>617</v>
      </c>
      <c r="B4" s="93">
        <v>470123</v>
      </c>
      <c r="C4" s="93">
        <v>61998.6</v>
      </c>
      <c r="D4" s="93">
        <v>229.7</v>
      </c>
      <c r="E4" s="93">
        <v>47088.4</v>
      </c>
      <c r="F4" s="93">
        <v>7308.5</v>
      </c>
      <c r="G4" s="93">
        <v>35339.300000000003</v>
      </c>
      <c r="H4" s="93">
        <v>7282.3</v>
      </c>
      <c r="I4" s="93">
        <v>42736.6</v>
      </c>
      <c r="J4" s="93">
        <v>34420.699999999997</v>
      </c>
      <c r="K4" s="93">
        <v>118483.2</v>
      </c>
      <c r="L4" s="93">
        <v>115235.7</v>
      </c>
      <c r="M4" s="94"/>
      <c r="N4" s="94"/>
      <c r="O4" s="94"/>
      <c r="P4" s="94"/>
      <c r="Q4" s="94"/>
      <c r="R4" s="94"/>
      <c r="S4" s="94"/>
      <c r="T4" s="94"/>
      <c r="U4" s="94"/>
      <c r="V4" s="94"/>
      <c r="W4" s="94"/>
    </row>
    <row r="5" spans="1:23" s="95" customFormat="1" ht="15.75" customHeight="1" x14ac:dyDescent="0.25">
      <c r="A5" s="92" t="s">
        <v>618</v>
      </c>
      <c r="B5" s="93">
        <f>B12+B82</f>
        <v>288539.29000000027</v>
      </c>
      <c r="C5" s="93">
        <f>C12+C82</f>
        <v>34323.070000000138</v>
      </c>
      <c r="D5" s="93">
        <f>D12+D82</f>
        <v>158.34</v>
      </c>
      <c r="E5" s="93">
        <f>E12+E82</f>
        <v>22796.400000000009</v>
      </c>
      <c r="F5" s="93">
        <f t="shared" ref="F5:K5" si="0">F12+F82</f>
        <v>2042.4099999999996</v>
      </c>
      <c r="G5" s="93">
        <f t="shared" si="0"/>
        <v>16598.71000000001</v>
      </c>
      <c r="H5" s="93">
        <f t="shared" si="0"/>
        <v>4678.4300000000048</v>
      </c>
      <c r="I5" s="93">
        <f t="shared" si="0"/>
        <v>21801.580000000005</v>
      </c>
      <c r="J5" s="93">
        <f t="shared" si="0"/>
        <v>20994.880000000045</v>
      </c>
      <c r="K5" s="93">
        <f t="shared" si="0"/>
        <v>96746.810000000027</v>
      </c>
      <c r="L5" s="93">
        <f>L12+L82</f>
        <v>68398.66</v>
      </c>
      <c r="M5" s="86">
        <f>M12+M82</f>
        <v>0</v>
      </c>
      <c r="N5" s="86">
        <f>N12+N82</f>
        <v>0</v>
      </c>
      <c r="O5" s="86">
        <f>O12+O82</f>
        <v>0</v>
      </c>
      <c r="P5" s="86">
        <f t="shared" ref="P5:W5" si="1">P12+P82</f>
        <v>0</v>
      </c>
      <c r="Q5" s="86">
        <f t="shared" si="1"/>
        <v>0</v>
      </c>
      <c r="R5" s="86">
        <f t="shared" si="1"/>
        <v>0</v>
      </c>
      <c r="S5" s="86">
        <f t="shared" si="1"/>
        <v>0</v>
      </c>
      <c r="T5" s="86">
        <f t="shared" si="1"/>
        <v>0</v>
      </c>
      <c r="U5" s="86">
        <f t="shared" si="1"/>
        <v>0</v>
      </c>
      <c r="V5" s="86">
        <f t="shared" si="1"/>
        <v>0</v>
      </c>
      <c r="W5" s="86">
        <f t="shared" si="1"/>
        <v>0</v>
      </c>
    </row>
    <row r="6" spans="1:23" s="95" customFormat="1" ht="15.75" customHeight="1" x14ac:dyDescent="0.25">
      <c r="A6" s="96" t="s">
        <v>619</v>
      </c>
      <c r="B6" s="93">
        <f>SUM(B7:B8)</f>
        <v>245816.80000000022</v>
      </c>
      <c r="C6" s="93">
        <f>SUM(C7:C8)</f>
        <v>33182.110000000139</v>
      </c>
      <c r="D6" s="93">
        <f t="shared" ref="D6:L6" si="2">SUM(D7:D8)</f>
        <v>117.84000000000003</v>
      </c>
      <c r="E6" s="93">
        <f t="shared" si="2"/>
        <v>20464.470000000008</v>
      </c>
      <c r="F6" s="93">
        <f t="shared" si="2"/>
        <v>1977.1299999999994</v>
      </c>
      <c r="G6" s="93">
        <f t="shared" si="2"/>
        <v>15018.370000000008</v>
      </c>
      <c r="H6" s="93">
        <f t="shared" si="2"/>
        <v>4321.2600000000048</v>
      </c>
      <c r="I6" s="93">
        <f t="shared" si="2"/>
        <v>21031.670000000006</v>
      </c>
      <c r="J6" s="93">
        <f t="shared" si="2"/>
        <v>19849.030000000046</v>
      </c>
      <c r="K6" s="93">
        <f t="shared" si="2"/>
        <v>78645.350000000035</v>
      </c>
      <c r="L6" s="93">
        <f t="shared" si="2"/>
        <v>51209.569999999985</v>
      </c>
      <c r="M6" s="86"/>
      <c r="N6" s="86"/>
      <c r="O6" s="86"/>
      <c r="P6" s="86"/>
      <c r="Q6" s="86"/>
      <c r="R6" s="86"/>
      <c r="S6" s="86"/>
      <c r="T6" s="86"/>
      <c r="U6" s="86"/>
      <c r="V6" s="86"/>
      <c r="W6" s="86"/>
    </row>
    <row r="7" spans="1:23" ht="15.75" customHeight="1" x14ac:dyDescent="0.25">
      <c r="A7" s="97" t="s">
        <v>620</v>
      </c>
      <c r="B7" s="98">
        <f>SUM(C7:L7)</f>
        <v>126732.16000000002</v>
      </c>
      <c r="C7" s="98">
        <f>C15+C38+C61+C84</f>
        <v>13173.079999999998</v>
      </c>
      <c r="D7" s="98">
        <f t="shared" ref="D7:L7" si="3">D15+D38+D61+D84</f>
        <v>116.44000000000003</v>
      </c>
      <c r="E7" s="98">
        <f t="shared" si="3"/>
        <v>3733.3600000000015</v>
      </c>
      <c r="F7" s="98">
        <f t="shared" si="3"/>
        <v>34.85</v>
      </c>
      <c r="G7" s="98">
        <f t="shared" si="3"/>
        <v>1026.7700000000002</v>
      </c>
      <c r="H7" s="98">
        <f t="shared" si="3"/>
        <v>592.46000000000015</v>
      </c>
      <c r="I7" s="98">
        <f t="shared" si="3"/>
        <v>3420.58</v>
      </c>
      <c r="J7" s="98">
        <f t="shared" si="3"/>
        <v>1748.0599999999997</v>
      </c>
      <c r="K7" s="98">
        <f t="shared" si="3"/>
        <v>62355.630000000019</v>
      </c>
      <c r="L7" s="98">
        <f t="shared" si="3"/>
        <v>40530.929999999993</v>
      </c>
      <c r="M7" s="87"/>
      <c r="N7" s="87"/>
      <c r="O7" s="87"/>
      <c r="P7" s="87"/>
      <c r="Q7" s="87"/>
      <c r="R7" s="87"/>
      <c r="S7" s="87"/>
      <c r="T7" s="87"/>
      <c r="U7" s="87"/>
      <c r="V7" s="87"/>
      <c r="W7" s="87"/>
    </row>
    <row r="8" spans="1:23" ht="15.75" customHeight="1" x14ac:dyDescent="0.25">
      <c r="A8" s="97" t="s">
        <v>621</v>
      </c>
      <c r="B8" s="98">
        <f>SUM(C8:L8)</f>
        <v>119084.64000000022</v>
      </c>
      <c r="C8" s="98">
        <f>C27+C50+C73+C96</f>
        <v>20009.030000000141</v>
      </c>
      <c r="D8" s="98">
        <f t="shared" ref="D8:L8" si="4">D27+D50+D73+D96</f>
        <v>1.4</v>
      </c>
      <c r="E8" s="98">
        <f t="shared" si="4"/>
        <v>16731.110000000008</v>
      </c>
      <c r="F8" s="98">
        <f t="shared" si="4"/>
        <v>1942.2799999999995</v>
      </c>
      <c r="G8" s="98">
        <f t="shared" si="4"/>
        <v>13991.600000000008</v>
      </c>
      <c r="H8" s="98">
        <f t="shared" si="4"/>
        <v>3728.8000000000047</v>
      </c>
      <c r="I8" s="98">
        <f t="shared" si="4"/>
        <v>17611.090000000007</v>
      </c>
      <c r="J8" s="98">
        <f t="shared" si="4"/>
        <v>18100.970000000045</v>
      </c>
      <c r="K8" s="98">
        <f t="shared" si="4"/>
        <v>16289.720000000012</v>
      </c>
      <c r="L8" s="98">
        <f t="shared" si="4"/>
        <v>10678.639999999992</v>
      </c>
      <c r="M8" s="87"/>
      <c r="N8" s="87"/>
      <c r="O8" s="87"/>
      <c r="P8" s="87"/>
      <c r="Q8" s="87"/>
      <c r="R8" s="87"/>
      <c r="S8" s="87"/>
      <c r="T8" s="87"/>
      <c r="U8" s="87"/>
      <c r="V8" s="87"/>
      <c r="W8" s="87"/>
    </row>
    <row r="9" spans="1:23" s="95" customFormat="1" ht="15.75" customHeight="1" x14ac:dyDescent="0.25">
      <c r="A9" s="96" t="s">
        <v>622</v>
      </c>
      <c r="B9" s="93">
        <f t="shared" ref="B9:L9" si="5">SUM(B10:B11)</f>
        <v>42722.490000000027</v>
      </c>
      <c r="C9" s="93">
        <f t="shared" si="5"/>
        <v>1140.96</v>
      </c>
      <c r="D9" s="93">
        <f t="shared" si="5"/>
        <v>40.499999999999986</v>
      </c>
      <c r="E9" s="93">
        <f t="shared" si="5"/>
        <v>2331.9299999999998</v>
      </c>
      <c r="F9" s="93">
        <f t="shared" si="5"/>
        <v>65.280000000000015</v>
      </c>
      <c r="G9" s="93">
        <f t="shared" si="5"/>
        <v>1580.3400000000001</v>
      </c>
      <c r="H9" s="93">
        <f t="shared" si="5"/>
        <v>357.16999999999985</v>
      </c>
      <c r="I9" s="93">
        <f t="shared" si="5"/>
        <v>769.91</v>
      </c>
      <c r="J9" s="93">
        <f t="shared" si="5"/>
        <v>1145.8500000000006</v>
      </c>
      <c r="K9" s="93">
        <f t="shared" si="5"/>
        <v>18101.46000000001</v>
      </c>
      <c r="L9" s="93">
        <f t="shared" si="5"/>
        <v>17189.090000000018</v>
      </c>
      <c r="M9" s="86"/>
      <c r="N9" s="86"/>
      <c r="O9" s="86"/>
      <c r="P9" s="86"/>
      <c r="Q9" s="86"/>
      <c r="R9" s="86"/>
      <c r="S9" s="86"/>
      <c r="T9" s="86"/>
      <c r="U9" s="86"/>
      <c r="V9" s="86"/>
      <c r="W9" s="86"/>
    </row>
    <row r="10" spans="1:23" ht="15.75" customHeight="1" x14ac:dyDescent="0.25">
      <c r="A10" s="97" t="s">
        <v>623</v>
      </c>
      <c r="B10" s="98">
        <f>SUM(C10:L10)</f>
        <v>42117.54000000003</v>
      </c>
      <c r="C10" s="98">
        <f>C33+C34+C56+C57+C79+C80+C102+C103</f>
        <v>1006.94</v>
      </c>
      <c r="D10" s="98">
        <f t="shared" ref="D10:L10" si="6">D33+D34+D56+D57+D79+D80+D102+D103</f>
        <v>40.499999999999986</v>
      </c>
      <c r="E10" s="98">
        <f t="shared" si="6"/>
        <v>2307.0499999999997</v>
      </c>
      <c r="F10" s="98">
        <f t="shared" si="6"/>
        <v>65.280000000000015</v>
      </c>
      <c r="G10" s="98">
        <f t="shared" si="6"/>
        <v>1535.92</v>
      </c>
      <c r="H10" s="98">
        <f t="shared" si="6"/>
        <v>309.93999999999983</v>
      </c>
      <c r="I10" s="98">
        <f t="shared" si="6"/>
        <v>709.04</v>
      </c>
      <c r="J10" s="98">
        <f t="shared" si="6"/>
        <v>1145.8500000000006</v>
      </c>
      <c r="K10" s="98">
        <f t="shared" si="6"/>
        <v>18101.46000000001</v>
      </c>
      <c r="L10" s="98">
        <f t="shared" si="6"/>
        <v>16895.560000000019</v>
      </c>
      <c r="M10" s="87"/>
      <c r="N10" s="87"/>
      <c r="O10" s="87"/>
      <c r="P10" s="87"/>
      <c r="Q10" s="87"/>
      <c r="R10" s="87"/>
      <c r="S10" s="87"/>
      <c r="T10" s="87"/>
      <c r="U10" s="87"/>
      <c r="V10" s="87"/>
      <c r="W10" s="87"/>
    </row>
    <row r="11" spans="1:23" ht="15.75" customHeight="1" x14ac:dyDescent="0.25">
      <c r="A11" s="97" t="s">
        <v>624</v>
      </c>
      <c r="B11" s="98">
        <f>SUM(C11:L11)</f>
        <v>604.95000000000005</v>
      </c>
      <c r="C11" s="98">
        <f>C35+C58+C81+C104</f>
        <v>134.0200000000001</v>
      </c>
      <c r="D11" s="98">
        <f t="shared" ref="D11:L11" si="7">D35+D58+D81+D104</f>
        <v>0</v>
      </c>
      <c r="E11" s="98">
        <f t="shared" si="7"/>
        <v>24.88</v>
      </c>
      <c r="F11" s="98">
        <f t="shared" si="7"/>
        <v>0</v>
      </c>
      <c r="G11" s="98">
        <f t="shared" si="7"/>
        <v>44.420000000000016</v>
      </c>
      <c r="H11" s="98">
        <f t="shared" si="7"/>
        <v>47.22999999999999</v>
      </c>
      <c r="I11" s="98">
        <f t="shared" si="7"/>
        <v>60.870000000000005</v>
      </c>
      <c r="J11" s="98">
        <f t="shared" si="7"/>
        <v>0</v>
      </c>
      <c r="K11" s="98">
        <f t="shared" si="7"/>
        <v>0</v>
      </c>
      <c r="L11" s="98">
        <f t="shared" si="7"/>
        <v>293.52999999999997</v>
      </c>
      <c r="M11" s="87"/>
      <c r="N11" s="87"/>
      <c r="O11" s="87"/>
      <c r="P11" s="87"/>
      <c r="Q11" s="87"/>
      <c r="R11" s="87"/>
      <c r="S11" s="87"/>
      <c r="T11" s="87"/>
      <c r="U11" s="87"/>
      <c r="V11" s="87"/>
      <c r="W11" s="87"/>
    </row>
    <row r="12" spans="1:23" s="95" customFormat="1" ht="15.75" customHeight="1" x14ac:dyDescent="0.25">
      <c r="A12" s="99" t="s">
        <v>625</v>
      </c>
      <c r="B12" s="93">
        <f>B13+B36+B59</f>
        <v>277948.15000000026</v>
      </c>
      <c r="C12" s="93">
        <f>C13+C36+C59</f>
        <v>32876.680000000146</v>
      </c>
      <c r="D12" s="93">
        <f>D13+D36+D59</f>
        <v>155.73000000000002</v>
      </c>
      <c r="E12" s="93">
        <f>E13+E36+E59</f>
        <v>21667.400000000012</v>
      </c>
      <c r="F12" s="93">
        <f t="shared" ref="F12:K12" si="8">F13+F36+F59</f>
        <v>1867.3299999999995</v>
      </c>
      <c r="G12" s="93">
        <f t="shared" si="8"/>
        <v>15104.27000000001</v>
      </c>
      <c r="H12" s="93">
        <f t="shared" si="8"/>
        <v>4304.2000000000053</v>
      </c>
      <c r="I12" s="93">
        <f t="shared" si="8"/>
        <v>18572.300000000003</v>
      </c>
      <c r="J12" s="93">
        <f t="shared" si="8"/>
        <v>20099.920000000046</v>
      </c>
      <c r="K12" s="93">
        <f t="shared" si="8"/>
        <v>96455.430000000022</v>
      </c>
      <c r="L12" s="93">
        <f>L13+L36+L59</f>
        <v>66844.890000000014</v>
      </c>
      <c r="M12" s="86">
        <f>M13+M36+M59</f>
        <v>0</v>
      </c>
      <c r="N12" s="86">
        <f>N13+N36+N59</f>
        <v>0</v>
      </c>
      <c r="O12" s="86">
        <f>O13+O36+O59</f>
        <v>0</v>
      </c>
      <c r="P12" s="94">
        <f>P13+P46+P60</f>
        <v>0</v>
      </c>
      <c r="Q12" s="86">
        <f t="shared" ref="Q12:W12" si="9">Q13+Q36+Q59</f>
        <v>0</v>
      </c>
      <c r="R12" s="86">
        <f t="shared" si="9"/>
        <v>0</v>
      </c>
      <c r="S12" s="86">
        <f t="shared" si="9"/>
        <v>0</v>
      </c>
      <c r="T12" s="86">
        <f t="shared" si="9"/>
        <v>0</v>
      </c>
      <c r="U12" s="86">
        <f t="shared" si="9"/>
        <v>0</v>
      </c>
      <c r="V12" s="86">
        <f t="shared" si="9"/>
        <v>0</v>
      </c>
      <c r="W12" s="86">
        <f t="shared" si="9"/>
        <v>0</v>
      </c>
    </row>
    <row r="13" spans="1:23" s="95" customFormat="1" ht="15.75" customHeight="1" x14ac:dyDescent="0.25">
      <c r="A13" s="92" t="s">
        <v>626</v>
      </c>
      <c r="B13" s="100">
        <f>B14+B32</f>
        <v>60622.180000000008</v>
      </c>
      <c r="C13" s="93">
        <f>C14+C32</f>
        <v>97.84</v>
      </c>
      <c r="D13" s="93">
        <f>D14+D32</f>
        <v>141.76000000000002</v>
      </c>
      <c r="E13" s="93">
        <f>E14+E32</f>
        <v>0</v>
      </c>
      <c r="F13" s="93">
        <f t="shared" ref="F13:K13" si="10">F14+F32</f>
        <v>0</v>
      </c>
      <c r="G13" s="93">
        <f t="shared" si="10"/>
        <v>0</v>
      </c>
      <c r="H13" s="93">
        <f t="shared" si="10"/>
        <v>0</v>
      </c>
      <c r="I13" s="93">
        <f t="shared" si="10"/>
        <v>0</v>
      </c>
      <c r="J13" s="93">
        <f t="shared" si="10"/>
        <v>627.15000000000009</v>
      </c>
      <c r="K13" s="93">
        <f t="shared" si="10"/>
        <v>36992.639999999999</v>
      </c>
      <c r="L13" s="93">
        <f>L14+L32</f>
        <v>22762.79</v>
      </c>
      <c r="M13" s="86">
        <f>M14+M32</f>
        <v>0</v>
      </c>
      <c r="N13" s="86">
        <f>N14+N32</f>
        <v>0</v>
      </c>
      <c r="O13" s="86">
        <f>O14+O32</f>
        <v>0</v>
      </c>
      <c r="P13" s="86">
        <f t="shared" ref="P13:W13" si="11">P14+P32</f>
        <v>0</v>
      </c>
      <c r="Q13" s="86">
        <f t="shared" si="11"/>
        <v>0</v>
      </c>
      <c r="R13" s="86">
        <f t="shared" si="11"/>
        <v>0</v>
      </c>
      <c r="S13" s="86">
        <f t="shared" si="11"/>
        <v>0</v>
      </c>
      <c r="T13" s="86">
        <f t="shared" si="11"/>
        <v>0</v>
      </c>
      <c r="U13" s="86">
        <f t="shared" si="11"/>
        <v>0</v>
      </c>
      <c r="V13" s="86">
        <f t="shared" si="11"/>
        <v>0</v>
      </c>
      <c r="W13" s="86">
        <f t="shared" si="11"/>
        <v>0</v>
      </c>
    </row>
    <row r="14" spans="1:23" s="95" customFormat="1" ht="15.75" customHeight="1" x14ac:dyDescent="0.25">
      <c r="A14" s="92" t="s">
        <v>627</v>
      </c>
      <c r="B14" s="100">
        <f>B15+B27</f>
        <v>57407.460000000006</v>
      </c>
      <c r="C14" s="93">
        <f>C15+C27</f>
        <v>97.84</v>
      </c>
      <c r="D14" s="93">
        <f>D15+D27</f>
        <v>106.20000000000003</v>
      </c>
      <c r="E14" s="93">
        <f>E15+E27</f>
        <v>0</v>
      </c>
      <c r="F14" s="93">
        <f t="shared" ref="F14:K14" si="12">F15+F27</f>
        <v>0</v>
      </c>
      <c r="G14" s="93">
        <f t="shared" si="12"/>
        <v>0</v>
      </c>
      <c r="H14" s="93">
        <f t="shared" si="12"/>
        <v>0</v>
      </c>
      <c r="I14" s="93">
        <f t="shared" si="12"/>
        <v>0</v>
      </c>
      <c r="J14" s="93">
        <f t="shared" si="12"/>
        <v>627.15000000000009</v>
      </c>
      <c r="K14" s="93">
        <f t="shared" si="12"/>
        <v>34790.07</v>
      </c>
      <c r="L14" s="93">
        <f>L15+L27</f>
        <v>21786.2</v>
      </c>
      <c r="M14" s="86">
        <f>M15+M27</f>
        <v>0</v>
      </c>
      <c r="N14" s="86">
        <f>N15+N27</f>
        <v>0</v>
      </c>
      <c r="O14" s="86">
        <f>O15+O27</f>
        <v>0</v>
      </c>
      <c r="P14" s="86">
        <f t="shared" ref="P14:W14" si="13">P15+P27</f>
        <v>0</v>
      </c>
      <c r="Q14" s="86">
        <f t="shared" si="13"/>
        <v>0</v>
      </c>
      <c r="R14" s="86">
        <f t="shared" si="13"/>
        <v>0</v>
      </c>
      <c r="S14" s="86">
        <f t="shared" si="13"/>
        <v>0</v>
      </c>
      <c r="T14" s="86">
        <f t="shared" si="13"/>
        <v>0</v>
      </c>
      <c r="U14" s="86">
        <f t="shared" si="13"/>
        <v>0</v>
      </c>
      <c r="V14" s="86">
        <f t="shared" si="13"/>
        <v>0</v>
      </c>
      <c r="W14" s="86">
        <f t="shared" si="13"/>
        <v>0</v>
      </c>
    </row>
    <row r="15" spans="1:23" s="105" customFormat="1" ht="15.75" customHeight="1" x14ac:dyDescent="0.25">
      <c r="A15" s="101" t="s">
        <v>628</v>
      </c>
      <c r="B15" s="102">
        <f>B16+B22+B23+B24+B25+B26</f>
        <v>53817.590000000011</v>
      </c>
      <c r="C15" s="103">
        <f>C16+C22+C23+C24+C25+C26</f>
        <v>97.84</v>
      </c>
      <c r="D15" s="103">
        <f>D16+D22+D23+D24+D25+D26</f>
        <v>105.16000000000003</v>
      </c>
      <c r="E15" s="103">
        <f>E16+E22+E23+E24+E25+E26</f>
        <v>0</v>
      </c>
      <c r="F15" s="103">
        <f t="shared" ref="F15:K15" si="14">F16+F22+F23+F24+F25+F26</f>
        <v>0</v>
      </c>
      <c r="G15" s="103">
        <f t="shared" si="14"/>
        <v>0</v>
      </c>
      <c r="H15" s="103">
        <f t="shared" si="14"/>
        <v>0</v>
      </c>
      <c r="I15" s="103">
        <f t="shared" si="14"/>
        <v>0</v>
      </c>
      <c r="J15" s="103">
        <f t="shared" si="14"/>
        <v>0</v>
      </c>
      <c r="K15" s="103">
        <f t="shared" si="14"/>
        <v>32141.300000000007</v>
      </c>
      <c r="L15" s="103">
        <f>L16+L22+L23+L24+L25+L26</f>
        <v>21473.29</v>
      </c>
      <c r="M15" s="104">
        <f>M16+M22+M23+M24+M25+M26</f>
        <v>0</v>
      </c>
      <c r="N15" s="104">
        <f>N16+N22+N23+N24+N25+N26</f>
        <v>0</v>
      </c>
      <c r="O15" s="104">
        <f>O16+O22+O23+O24+O25+O26</f>
        <v>0</v>
      </c>
      <c r="P15" s="104">
        <f t="shared" ref="P15:W15" si="15">P16+P22+P23+P24+P25+P26</f>
        <v>0</v>
      </c>
      <c r="Q15" s="104">
        <f t="shared" si="15"/>
        <v>0</v>
      </c>
      <c r="R15" s="104">
        <f t="shared" si="15"/>
        <v>0</v>
      </c>
      <c r="S15" s="104">
        <f t="shared" si="15"/>
        <v>0</v>
      </c>
      <c r="T15" s="104">
        <f t="shared" si="15"/>
        <v>0</v>
      </c>
      <c r="U15" s="104">
        <f t="shared" si="15"/>
        <v>0</v>
      </c>
      <c r="V15" s="104">
        <f t="shared" si="15"/>
        <v>0</v>
      </c>
      <c r="W15" s="104">
        <f t="shared" si="15"/>
        <v>0</v>
      </c>
    </row>
    <row r="16" spans="1:23" ht="15.75" customHeight="1" x14ac:dyDescent="0.25">
      <c r="A16" s="106" t="s">
        <v>629</v>
      </c>
      <c r="B16" s="107">
        <f>SUM(B17:B21)</f>
        <v>53208.440000000017</v>
      </c>
      <c r="C16" s="98">
        <f>SUM(C17:C21)</f>
        <v>97.84</v>
      </c>
      <c r="D16" s="98">
        <f>SUM(D17:D21)</f>
        <v>105.16000000000003</v>
      </c>
      <c r="E16" s="98">
        <f>SUM(E17:E21)</f>
        <v>0</v>
      </c>
      <c r="F16" s="98">
        <f t="shared" ref="F16:K16" si="16">SUM(F17:F21)</f>
        <v>0</v>
      </c>
      <c r="G16" s="98">
        <f t="shared" si="16"/>
        <v>0</v>
      </c>
      <c r="H16" s="98">
        <f t="shared" si="16"/>
        <v>0</v>
      </c>
      <c r="I16" s="98">
        <f t="shared" si="16"/>
        <v>0</v>
      </c>
      <c r="J16" s="98">
        <f t="shared" si="16"/>
        <v>0</v>
      </c>
      <c r="K16" s="98">
        <f t="shared" si="16"/>
        <v>32037.750000000007</v>
      </c>
      <c r="L16" s="98">
        <f>SUM(L17:L21)</f>
        <v>20967.690000000002</v>
      </c>
      <c r="M16" s="87">
        <f>SUM(M17:M21)</f>
        <v>0</v>
      </c>
      <c r="N16" s="87">
        <f>SUM(N17:N21)</f>
        <v>0</v>
      </c>
      <c r="O16" s="87">
        <f>SUM(O17:O21)</f>
        <v>0</v>
      </c>
      <c r="P16" s="87">
        <f t="shared" ref="P16:W16" si="17">SUM(P17:P21)</f>
        <v>0</v>
      </c>
      <c r="Q16" s="87">
        <f t="shared" si="17"/>
        <v>0</v>
      </c>
      <c r="R16" s="87">
        <f t="shared" si="17"/>
        <v>0</v>
      </c>
      <c r="S16" s="87">
        <f t="shared" si="17"/>
        <v>0</v>
      </c>
      <c r="T16" s="87">
        <f t="shared" si="17"/>
        <v>0</v>
      </c>
      <c r="U16" s="87">
        <f t="shared" si="17"/>
        <v>0</v>
      </c>
      <c r="V16" s="87">
        <f t="shared" si="17"/>
        <v>0</v>
      </c>
      <c r="W16" s="87">
        <f t="shared" si="17"/>
        <v>0</v>
      </c>
    </row>
    <row r="17" spans="1:23" ht="15.75" customHeight="1" x14ac:dyDescent="0.25">
      <c r="A17" s="108" t="s">
        <v>630</v>
      </c>
      <c r="B17" s="107">
        <f t="shared" ref="B17:B26" si="18">SUM(C17:O17)</f>
        <v>13459.120000000003</v>
      </c>
      <c r="C17" s="98">
        <v>0</v>
      </c>
      <c r="D17" s="98">
        <v>0</v>
      </c>
      <c r="E17" s="98">
        <v>0</v>
      </c>
      <c r="F17" s="98">
        <v>0</v>
      </c>
      <c r="G17" s="98">
        <v>0</v>
      </c>
      <c r="H17" s="98">
        <v>0</v>
      </c>
      <c r="I17" s="98">
        <v>0</v>
      </c>
      <c r="J17" s="98">
        <v>0</v>
      </c>
      <c r="K17" s="98">
        <v>5690.7500000000009</v>
      </c>
      <c r="L17" s="98">
        <v>7768.3700000000008</v>
      </c>
      <c r="M17" s="87">
        <f>'[1]B9B.DCQH-XA-TK 2022'!B1111</f>
        <v>0</v>
      </c>
      <c r="N17" s="87">
        <f>'[1]B9B.DCQH-XA-TK 2022'!B1211</f>
        <v>0</v>
      </c>
      <c r="O17" s="109">
        <f>'[1]B9B.DCQH-XA-TK 2022'!$B1311</f>
        <v>0</v>
      </c>
      <c r="P17" s="109">
        <f>'[1]B9B.DCQH-XA-TK 2022'!$B1411</f>
        <v>0</v>
      </c>
      <c r="Q17" s="109">
        <f>'[1]B9B.DCQH-XA-TK 2022'!$B1311</f>
        <v>0</v>
      </c>
      <c r="R17" s="109">
        <f>'[1]B9B.DCQH-XA-TK 2022'!$B1311</f>
        <v>0</v>
      </c>
      <c r="S17" s="109">
        <f>'[1]B9B.DCQH-XA-TK 2022'!$B1311</f>
        <v>0</v>
      </c>
      <c r="T17" s="109">
        <f>'[1]B9B.DCQH-XA-TK 2022'!$B1311</f>
        <v>0</v>
      </c>
      <c r="U17" s="109">
        <f>'[1]B9B.DCQH-XA-TK 2022'!$B1311</f>
        <v>0</v>
      </c>
      <c r="V17" s="109">
        <f>'[1]B9B.DCQH-XA-TK 2022'!$B1311</f>
        <v>0</v>
      </c>
      <c r="W17" s="109">
        <f>'[1]B9B.DCQH-XA-TK 2022'!$B1311</f>
        <v>0</v>
      </c>
    </row>
    <row r="18" spans="1:23" ht="15.75" customHeight="1" x14ac:dyDescent="0.25">
      <c r="A18" s="108" t="s">
        <v>631</v>
      </c>
      <c r="B18" s="107">
        <f t="shared" si="18"/>
        <v>19326.000000000004</v>
      </c>
      <c r="C18" s="98">
        <v>0</v>
      </c>
      <c r="D18" s="98">
        <v>20.780000000000005</v>
      </c>
      <c r="E18" s="98">
        <v>0</v>
      </c>
      <c r="F18" s="98">
        <v>0</v>
      </c>
      <c r="G18" s="98">
        <v>0</v>
      </c>
      <c r="H18" s="98">
        <v>0</v>
      </c>
      <c r="I18" s="98">
        <v>0</v>
      </c>
      <c r="J18" s="98">
        <v>0</v>
      </c>
      <c r="K18" s="98">
        <v>12322.510000000002</v>
      </c>
      <c r="L18" s="98">
        <v>6982.71</v>
      </c>
      <c r="M18" s="87">
        <f>'[1]B9B.DCQH-XA-TK 2022'!B1112</f>
        <v>0</v>
      </c>
      <c r="N18" s="87">
        <f>'[1]B9B.DCQH-XA-TK 2022'!B1212</f>
        <v>0</v>
      </c>
      <c r="O18" s="109">
        <f>'[1]B9B.DCQH-XA-TK 2022'!$B1312</f>
        <v>0</v>
      </c>
      <c r="P18" s="109">
        <f>'[1]B9B.DCQH-XA-TK 2022'!$B1412</f>
        <v>0</v>
      </c>
      <c r="Q18" s="109">
        <f>'[1]B9B.DCQH-XA-TK 2022'!$B1312</f>
        <v>0</v>
      </c>
      <c r="R18" s="109">
        <f>'[1]B9B.DCQH-XA-TK 2022'!$B1312</f>
        <v>0</v>
      </c>
      <c r="S18" s="109">
        <f>'[1]B9B.DCQH-XA-TK 2022'!$B1312</f>
        <v>0</v>
      </c>
      <c r="T18" s="109">
        <f>'[1]B9B.DCQH-XA-TK 2022'!$B1312</f>
        <v>0</v>
      </c>
      <c r="U18" s="109">
        <f>'[1]B9B.DCQH-XA-TK 2022'!$B1312</f>
        <v>0</v>
      </c>
      <c r="V18" s="109">
        <f>'[1]B9B.DCQH-XA-TK 2022'!$B1312</f>
        <v>0</v>
      </c>
      <c r="W18" s="109">
        <f>'[1]B9B.DCQH-XA-TK 2022'!$B1312</f>
        <v>0</v>
      </c>
    </row>
    <row r="19" spans="1:23" ht="15.75" customHeight="1" x14ac:dyDescent="0.25">
      <c r="A19" s="108" t="s">
        <v>632</v>
      </c>
      <c r="B19" s="107">
        <f t="shared" si="18"/>
        <v>1475.0200000000004</v>
      </c>
      <c r="C19" s="98">
        <v>0</v>
      </c>
      <c r="D19" s="98">
        <v>79.080000000000027</v>
      </c>
      <c r="E19" s="98">
        <v>0</v>
      </c>
      <c r="F19" s="98">
        <v>0</v>
      </c>
      <c r="G19" s="98">
        <v>0</v>
      </c>
      <c r="H19" s="98">
        <v>0</v>
      </c>
      <c r="I19" s="98">
        <v>0</v>
      </c>
      <c r="J19" s="98">
        <v>0</v>
      </c>
      <c r="K19" s="98">
        <v>1161.0600000000004</v>
      </c>
      <c r="L19" s="98">
        <v>234.88</v>
      </c>
      <c r="M19" s="87">
        <f>'[1]B9B.DCQH-XA-TK 2022'!B1113</f>
        <v>0</v>
      </c>
      <c r="N19" s="87">
        <f>'[1]B9B.DCQH-XA-TK 2022'!B1213</f>
        <v>0</v>
      </c>
      <c r="O19" s="109">
        <f>'[1]B9B.DCQH-XA-TK 2022'!$B1313</f>
        <v>0</v>
      </c>
      <c r="P19" s="109">
        <f>'[1]B9B.DCQH-XA-TK 2022'!$B1414</f>
        <v>0</v>
      </c>
      <c r="Q19" s="109">
        <f>'[1]B9B.DCQH-XA-TK 2022'!$B1313</f>
        <v>0</v>
      </c>
      <c r="R19" s="109">
        <f>'[1]B9B.DCQH-XA-TK 2022'!$B1313</f>
        <v>0</v>
      </c>
      <c r="S19" s="109">
        <f>'[1]B9B.DCQH-XA-TK 2022'!$B1313</f>
        <v>0</v>
      </c>
      <c r="T19" s="109">
        <f>'[1]B9B.DCQH-XA-TK 2022'!$B1313</f>
        <v>0</v>
      </c>
      <c r="U19" s="109">
        <f>'[1]B9B.DCQH-XA-TK 2022'!$B1313</f>
        <v>0</v>
      </c>
      <c r="V19" s="109">
        <f>'[1]B9B.DCQH-XA-TK 2022'!$B1313</f>
        <v>0</v>
      </c>
      <c r="W19" s="109">
        <f>'[1]B9B.DCQH-XA-TK 2022'!$B1313</f>
        <v>0</v>
      </c>
    </row>
    <row r="20" spans="1:23" ht="15.75" customHeight="1" x14ac:dyDescent="0.25">
      <c r="A20" s="108" t="s">
        <v>633</v>
      </c>
      <c r="B20" s="107">
        <f t="shared" si="18"/>
        <v>0</v>
      </c>
      <c r="C20" s="98">
        <v>0</v>
      </c>
      <c r="D20" s="98">
        <v>0</v>
      </c>
      <c r="E20" s="98">
        <v>0</v>
      </c>
      <c r="F20" s="98">
        <v>0</v>
      </c>
      <c r="G20" s="98">
        <v>0</v>
      </c>
      <c r="H20" s="98">
        <v>0</v>
      </c>
      <c r="I20" s="98">
        <v>0</v>
      </c>
      <c r="J20" s="98">
        <v>0</v>
      </c>
      <c r="K20" s="98">
        <v>0</v>
      </c>
      <c r="L20" s="98">
        <v>0</v>
      </c>
      <c r="M20" s="87">
        <f>'[1]B9B.DCQH-XA-TK 2022'!B1114</f>
        <v>0</v>
      </c>
      <c r="N20" s="87">
        <f>'[1]B9B.DCQH-XA-TK 2022'!B1214</f>
        <v>0</v>
      </c>
      <c r="O20" s="109">
        <f>'[1]B9B.DCQH-XA-TK 2022'!$B1314</f>
        <v>0</v>
      </c>
      <c r="P20" s="109">
        <f>'[1]B9B.DCQH-XA-TK 2022'!$B1414</f>
        <v>0</v>
      </c>
      <c r="Q20" s="109">
        <f>'[1]B9B.DCQH-XA-TK 2022'!$B1314</f>
        <v>0</v>
      </c>
      <c r="R20" s="109">
        <f>'[1]B9B.DCQH-XA-TK 2022'!$B1314</f>
        <v>0</v>
      </c>
      <c r="S20" s="109">
        <f>'[1]B9B.DCQH-XA-TK 2022'!$B1314</f>
        <v>0</v>
      </c>
      <c r="T20" s="109">
        <f>'[1]B9B.DCQH-XA-TK 2022'!$B1314</f>
        <v>0</v>
      </c>
      <c r="U20" s="109">
        <f>'[1]B9B.DCQH-XA-TK 2022'!$B1314</f>
        <v>0</v>
      </c>
      <c r="V20" s="109">
        <f>'[1]B9B.DCQH-XA-TK 2022'!$B1314</f>
        <v>0</v>
      </c>
      <c r="W20" s="109">
        <f>'[1]B9B.DCQH-XA-TK 2022'!$B1314</f>
        <v>0</v>
      </c>
    </row>
    <row r="21" spans="1:23" ht="15.75" customHeight="1" x14ac:dyDescent="0.25">
      <c r="A21" s="108" t="s">
        <v>634</v>
      </c>
      <c r="B21" s="107">
        <f t="shared" si="18"/>
        <v>18948.300000000003</v>
      </c>
      <c r="C21" s="98">
        <v>97.84</v>
      </c>
      <c r="D21" s="98">
        <v>5.3</v>
      </c>
      <c r="E21" s="98">
        <v>0</v>
      </c>
      <c r="F21" s="98">
        <v>0</v>
      </c>
      <c r="G21" s="98">
        <v>0</v>
      </c>
      <c r="H21" s="98">
        <v>0</v>
      </c>
      <c r="I21" s="98">
        <v>0</v>
      </c>
      <c r="J21" s="98">
        <v>0</v>
      </c>
      <c r="K21" s="98">
        <v>12863.430000000002</v>
      </c>
      <c r="L21" s="98">
        <v>5981.73</v>
      </c>
      <c r="M21" s="87">
        <f>'[1]B9B.DCQH-XA-TK 2022'!B1115</f>
        <v>0</v>
      </c>
      <c r="N21" s="87">
        <f>'[1]B9B.DCQH-XA-TK 2022'!B1215</f>
        <v>0</v>
      </c>
      <c r="O21" s="109">
        <f>'[1]B9B.DCQH-XA-TK 2022'!$B1315</f>
        <v>0</v>
      </c>
      <c r="P21" s="109">
        <f>'[1]B9B.DCQH-XA-TK 2022'!$B1415</f>
        <v>0</v>
      </c>
      <c r="Q21" s="109">
        <f>'[1]B9B.DCQH-XA-TK 2022'!$B1315</f>
        <v>0</v>
      </c>
      <c r="R21" s="109">
        <f>'[1]B9B.DCQH-XA-TK 2022'!$B1315</f>
        <v>0</v>
      </c>
      <c r="S21" s="109">
        <f>'[1]B9B.DCQH-XA-TK 2022'!$B1315</f>
        <v>0</v>
      </c>
      <c r="T21" s="109">
        <f>'[1]B9B.DCQH-XA-TK 2022'!$B1315</f>
        <v>0</v>
      </c>
      <c r="U21" s="109">
        <f>'[1]B9B.DCQH-XA-TK 2022'!$B1315</f>
        <v>0</v>
      </c>
      <c r="V21" s="109">
        <f>'[1]B9B.DCQH-XA-TK 2022'!$B1315</f>
        <v>0</v>
      </c>
      <c r="W21" s="109">
        <f>'[1]B9B.DCQH-XA-TK 2022'!$B1315</f>
        <v>0</v>
      </c>
    </row>
    <row r="22" spans="1:23" ht="15.75" customHeight="1" x14ac:dyDescent="0.25">
      <c r="A22" s="106" t="s">
        <v>635</v>
      </c>
      <c r="B22" s="107">
        <f t="shared" si="18"/>
        <v>6.34</v>
      </c>
      <c r="C22" s="98">
        <v>0</v>
      </c>
      <c r="D22" s="98">
        <v>0</v>
      </c>
      <c r="E22" s="98">
        <v>0</v>
      </c>
      <c r="F22" s="98">
        <v>0</v>
      </c>
      <c r="G22" s="98">
        <v>0</v>
      </c>
      <c r="H22" s="98">
        <v>0</v>
      </c>
      <c r="I22" s="98">
        <v>0</v>
      </c>
      <c r="J22" s="98">
        <v>0</v>
      </c>
      <c r="K22" s="98">
        <v>0</v>
      </c>
      <c r="L22" s="98">
        <v>6.34</v>
      </c>
      <c r="M22" s="87">
        <f>'[1]B9B.DCQH-XA-TK 2022'!B1116</f>
        <v>0</v>
      </c>
      <c r="N22" s="87">
        <f>'[1]B9B.DCQH-XA-TK 2022'!B1216</f>
        <v>0</v>
      </c>
      <c r="O22" s="109">
        <f>'[1]B9B.DCQH-XA-TK 2022'!$B1316</f>
        <v>0</v>
      </c>
      <c r="P22" s="109">
        <f>'[1]B9B.DCQH-XA-TK 2022'!$B1416</f>
        <v>0</v>
      </c>
      <c r="Q22" s="109">
        <f>'[1]B9B.DCQH-XA-TK 2022'!$B1316</f>
        <v>0</v>
      </c>
      <c r="R22" s="109">
        <f>'[1]B9B.DCQH-XA-TK 2022'!$B1316</f>
        <v>0</v>
      </c>
      <c r="S22" s="109">
        <f>'[1]B9B.DCQH-XA-TK 2022'!$B1316</f>
        <v>0</v>
      </c>
      <c r="T22" s="109">
        <f>'[1]B9B.DCQH-XA-TK 2022'!$B1316</f>
        <v>0</v>
      </c>
      <c r="U22" s="109">
        <f>'[1]B9B.DCQH-XA-TK 2022'!$B1316</f>
        <v>0</v>
      </c>
      <c r="V22" s="109">
        <f>'[1]B9B.DCQH-XA-TK 2022'!$B1316</f>
        <v>0</v>
      </c>
      <c r="W22" s="109">
        <f>'[1]B9B.DCQH-XA-TK 2022'!$B1316</f>
        <v>0</v>
      </c>
    </row>
    <row r="23" spans="1:23" ht="15.75" customHeight="1" x14ac:dyDescent="0.25">
      <c r="A23" s="106" t="s">
        <v>636</v>
      </c>
      <c r="B23" s="107">
        <f t="shared" si="18"/>
        <v>0</v>
      </c>
      <c r="C23" s="98">
        <v>0</v>
      </c>
      <c r="D23" s="98">
        <v>0</v>
      </c>
      <c r="E23" s="98">
        <v>0</v>
      </c>
      <c r="F23" s="98">
        <v>0</v>
      </c>
      <c r="G23" s="98">
        <v>0</v>
      </c>
      <c r="H23" s="98">
        <v>0</v>
      </c>
      <c r="I23" s="98">
        <v>0</v>
      </c>
      <c r="J23" s="98">
        <v>0</v>
      </c>
      <c r="K23" s="98">
        <v>0</v>
      </c>
      <c r="L23" s="98">
        <v>0</v>
      </c>
      <c r="M23" s="87">
        <f>'[1]B9B.DCQH-XA-TK 2022'!B1117</f>
        <v>0</v>
      </c>
      <c r="N23" s="87">
        <f>'[1]B9B.DCQH-XA-TK 2022'!B1217</f>
        <v>0</v>
      </c>
      <c r="O23" s="109">
        <f>'[1]B9B.DCQH-XA-TK 2022'!$B1317</f>
        <v>0</v>
      </c>
      <c r="P23" s="109">
        <f>'[1]B9B.DCQH-XA-TK 2022'!$B1417</f>
        <v>0</v>
      </c>
      <c r="Q23" s="109">
        <f>'[1]B9B.DCQH-XA-TK 2022'!$B1317</f>
        <v>0</v>
      </c>
      <c r="R23" s="109">
        <f>'[1]B9B.DCQH-XA-TK 2022'!$B1317</f>
        <v>0</v>
      </c>
      <c r="S23" s="109">
        <f>'[1]B9B.DCQH-XA-TK 2022'!$B1317</f>
        <v>0</v>
      </c>
      <c r="T23" s="109">
        <f>'[1]B9B.DCQH-XA-TK 2022'!$B1317</f>
        <v>0</v>
      </c>
      <c r="U23" s="109">
        <f>'[1]B9B.DCQH-XA-TK 2022'!$B1317</f>
        <v>0</v>
      </c>
      <c r="V23" s="109">
        <f>'[1]B9B.DCQH-XA-TK 2022'!$B1317</f>
        <v>0</v>
      </c>
      <c r="W23" s="109">
        <f>'[1]B9B.DCQH-XA-TK 2022'!$B1317</f>
        <v>0</v>
      </c>
    </row>
    <row r="24" spans="1:23" ht="15.75" customHeight="1" x14ac:dyDescent="0.25">
      <c r="A24" s="106" t="s">
        <v>637</v>
      </c>
      <c r="B24" s="107">
        <f t="shared" si="18"/>
        <v>0</v>
      </c>
      <c r="C24" s="98">
        <v>0</v>
      </c>
      <c r="D24" s="98">
        <v>0</v>
      </c>
      <c r="E24" s="98">
        <v>0</v>
      </c>
      <c r="F24" s="98">
        <v>0</v>
      </c>
      <c r="G24" s="98">
        <v>0</v>
      </c>
      <c r="H24" s="98">
        <v>0</v>
      </c>
      <c r="I24" s="98">
        <v>0</v>
      </c>
      <c r="J24" s="98">
        <v>0</v>
      </c>
      <c r="K24" s="98">
        <v>0</v>
      </c>
      <c r="L24" s="98">
        <v>0</v>
      </c>
      <c r="M24" s="87">
        <f>'[1]B9B.DCQH-XA-TK 2022'!B1118</f>
        <v>0</v>
      </c>
      <c r="N24" s="87">
        <f>'[1]B9B.DCQH-XA-TK 2022'!B1218</f>
        <v>0</v>
      </c>
      <c r="O24" s="109">
        <f>'[1]B9B.DCQH-XA-TK 2022'!$B1318</f>
        <v>0</v>
      </c>
      <c r="P24" s="109">
        <f>'[1]B9B.DCQH-XA-TK 2022'!$B1418</f>
        <v>0</v>
      </c>
      <c r="Q24" s="109">
        <f>'[1]B9B.DCQH-XA-TK 2022'!$B1318</f>
        <v>0</v>
      </c>
      <c r="R24" s="109">
        <f>'[1]B9B.DCQH-XA-TK 2022'!$B1318</f>
        <v>0</v>
      </c>
      <c r="S24" s="109">
        <f>'[1]B9B.DCQH-XA-TK 2022'!$B1318</f>
        <v>0</v>
      </c>
      <c r="T24" s="109">
        <f>'[1]B9B.DCQH-XA-TK 2022'!$B1318</f>
        <v>0</v>
      </c>
      <c r="U24" s="109">
        <f>'[1]B9B.DCQH-XA-TK 2022'!$B1318</f>
        <v>0</v>
      </c>
      <c r="V24" s="109">
        <f>'[1]B9B.DCQH-XA-TK 2022'!$B1318</f>
        <v>0</v>
      </c>
      <c r="W24" s="109">
        <f>'[1]B9B.DCQH-XA-TK 2022'!$B1318</f>
        <v>0</v>
      </c>
    </row>
    <row r="25" spans="1:23" ht="15.75" customHeight="1" x14ac:dyDescent="0.25">
      <c r="A25" s="106" t="s">
        <v>638</v>
      </c>
      <c r="B25" s="107">
        <f t="shared" si="18"/>
        <v>0</v>
      </c>
      <c r="C25" s="98">
        <v>0</v>
      </c>
      <c r="D25" s="98">
        <v>0</v>
      </c>
      <c r="E25" s="98">
        <v>0</v>
      </c>
      <c r="F25" s="98">
        <v>0</v>
      </c>
      <c r="G25" s="98">
        <v>0</v>
      </c>
      <c r="H25" s="98">
        <v>0</v>
      </c>
      <c r="I25" s="98">
        <v>0</v>
      </c>
      <c r="J25" s="98">
        <v>0</v>
      </c>
      <c r="K25" s="98">
        <v>0</v>
      </c>
      <c r="L25" s="98">
        <v>0</v>
      </c>
      <c r="M25" s="87">
        <f>'[1]B9B.DCQH-XA-TK 2022'!B1119</f>
        <v>0</v>
      </c>
      <c r="N25" s="87">
        <f>'[1]B9B.DCQH-XA-TK 2022'!B1219</f>
        <v>0</v>
      </c>
      <c r="O25" s="109">
        <f>'[1]B9B.DCQH-XA-TK 2022'!$B1319</f>
        <v>0</v>
      </c>
      <c r="P25" s="109">
        <f>'[1]B9B.DCQH-XA-TK 2022'!$B1419</f>
        <v>0</v>
      </c>
      <c r="Q25" s="109">
        <f>'[1]B9B.DCQH-XA-TK 2022'!$B1319</f>
        <v>0</v>
      </c>
      <c r="R25" s="109">
        <f>'[1]B9B.DCQH-XA-TK 2022'!$B1319</f>
        <v>0</v>
      </c>
      <c r="S25" s="109">
        <f>'[1]B9B.DCQH-XA-TK 2022'!$B1319</f>
        <v>0</v>
      </c>
      <c r="T25" s="109">
        <f>'[1]B9B.DCQH-XA-TK 2022'!$B1319</f>
        <v>0</v>
      </c>
      <c r="U25" s="109">
        <f>'[1]B9B.DCQH-XA-TK 2022'!$B1319</f>
        <v>0</v>
      </c>
      <c r="V25" s="109">
        <f>'[1]B9B.DCQH-XA-TK 2022'!$B1319</f>
        <v>0</v>
      </c>
      <c r="W25" s="109">
        <f>'[1]B9B.DCQH-XA-TK 2022'!$B1319</f>
        <v>0</v>
      </c>
    </row>
    <row r="26" spans="1:23" ht="15.75" customHeight="1" x14ac:dyDescent="0.25">
      <c r="A26" s="106" t="s">
        <v>639</v>
      </c>
      <c r="B26" s="107">
        <f t="shared" si="18"/>
        <v>602.80999999999995</v>
      </c>
      <c r="C26" s="98">
        <v>0</v>
      </c>
      <c r="D26" s="98">
        <v>0</v>
      </c>
      <c r="E26" s="98">
        <v>0</v>
      </c>
      <c r="F26" s="98">
        <v>0</v>
      </c>
      <c r="G26" s="98">
        <v>0</v>
      </c>
      <c r="H26" s="98">
        <v>0</v>
      </c>
      <c r="I26" s="98">
        <v>0</v>
      </c>
      <c r="J26" s="98">
        <v>0</v>
      </c>
      <c r="K26" s="98">
        <v>103.55000000000001</v>
      </c>
      <c r="L26" s="98">
        <v>499.26</v>
      </c>
      <c r="M26" s="87">
        <f>'[1]B9B.DCQH-XA-TK 2022'!B1120</f>
        <v>0</v>
      </c>
      <c r="N26" s="87">
        <f>'[1]B9B.DCQH-XA-TK 2022'!B1220</f>
        <v>0</v>
      </c>
      <c r="O26" s="109">
        <f>'[1]B9B.DCQH-XA-TK 2022'!$B1320</f>
        <v>0</v>
      </c>
      <c r="P26" s="109">
        <f>'[1]B9B.DCQH-XA-TK 2022'!$B1420</f>
        <v>0</v>
      </c>
      <c r="Q26" s="109">
        <f>'[1]B9B.DCQH-XA-TK 2022'!$B1320</f>
        <v>0</v>
      </c>
      <c r="R26" s="109">
        <f>'[1]B9B.DCQH-XA-TK 2022'!$B1320</f>
        <v>0</v>
      </c>
      <c r="S26" s="109">
        <f>'[1]B9B.DCQH-XA-TK 2022'!$B1320</f>
        <v>0</v>
      </c>
      <c r="T26" s="109">
        <f>'[1]B9B.DCQH-XA-TK 2022'!$B1320</f>
        <v>0</v>
      </c>
      <c r="U26" s="109">
        <f>'[1]B9B.DCQH-XA-TK 2022'!$B1320</f>
        <v>0</v>
      </c>
      <c r="V26" s="109">
        <f>'[1]B9B.DCQH-XA-TK 2022'!$B1320</f>
        <v>0</v>
      </c>
      <c r="W26" s="109">
        <f>'[1]B9B.DCQH-XA-TK 2022'!$B1320</f>
        <v>0</v>
      </c>
    </row>
    <row r="27" spans="1:23" s="105" customFormat="1" ht="15.75" customHeight="1" x14ac:dyDescent="0.25">
      <c r="A27" s="101" t="s">
        <v>640</v>
      </c>
      <c r="B27" s="102">
        <f>SUM(B28:B31)</f>
        <v>3589.8699999999963</v>
      </c>
      <c r="C27" s="103">
        <f>SUM(C28:C31)</f>
        <v>0</v>
      </c>
      <c r="D27" s="103">
        <f>SUM(D28:D31)</f>
        <v>1.04</v>
      </c>
      <c r="E27" s="103">
        <f>SUM(E28:E31)</f>
        <v>0</v>
      </c>
      <c r="F27" s="103">
        <f t="shared" ref="F27:K27" si="19">SUM(F28:F31)</f>
        <v>0</v>
      </c>
      <c r="G27" s="103">
        <f t="shared" si="19"/>
        <v>0</v>
      </c>
      <c r="H27" s="103">
        <f t="shared" si="19"/>
        <v>0</v>
      </c>
      <c r="I27" s="103">
        <f t="shared" si="19"/>
        <v>0</v>
      </c>
      <c r="J27" s="103">
        <f t="shared" si="19"/>
        <v>627.15000000000009</v>
      </c>
      <c r="K27" s="103">
        <f t="shared" si="19"/>
        <v>2648.7699999999963</v>
      </c>
      <c r="L27" s="103">
        <f>SUM(L28:L31)</f>
        <v>312.91000000000008</v>
      </c>
      <c r="M27" s="104">
        <f>SUM(M28:M31)</f>
        <v>0</v>
      </c>
      <c r="N27" s="104">
        <f>SUM(N28:N31)</f>
        <v>0</v>
      </c>
      <c r="O27" s="104">
        <f>SUM(O28:O31)</f>
        <v>0</v>
      </c>
      <c r="P27" s="104">
        <f t="shared" ref="P27:W27" si="20">SUM(P28:P31)</f>
        <v>0</v>
      </c>
      <c r="Q27" s="104">
        <f t="shared" si="20"/>
        <v>0</v>
      </c>
      <c r="R27" s="104">
        <f t="shared" si="20"/>
        <v>0</v>
      </c>
      <c r="S27" s="104">
        <f t="shared" si="20"/>
        <v>0</v>
      </c>
      <c r="T27" s="104">
        <f t="shared" si="20"/>
        <v>0</v>
      </c>
      <c r="U27" s="104">
        <f t="shared" si="20"/>
        <v>0</v>
      </c>
      <c r="V27" s="104">
        <f t="shared" si="20"/>
        <v>0</v>
      </c>
      <c r="W27" s="104">
        <f t="shared" si="20"/>
        <v>0</v>
      </c>
    </row>
    <row r="28" spans="1:23" ht="15.75" customHeight="1" x14ac:dyDescent="0.25">
      <c r="A28" s="108" t="s">
        <v>641</v>
      </c>
      <c r="B28" s="107">
        <f>SUM(C28:O28)</f>
        <v>200.04000000000002</v>
      </c>
      <c r="C28" s="98">
        <v>0</v>
      </c>
      <c r="D28" s="98">
        <v>0.52</v>
      </c>
      <c r="E28" s="98">
        <v>0</v>
      </c>
      <c r="F28" s="98">
        <v>0</v>
      </c>
      <c r="G28" s="98">
        <v>0</v>
      </c>
      <c r="H28" s="98">
        <v>0</v>
      </c>
      <c r="I28" s="98">
        <v>0</v>
      </c>
      <c r="J28" s="98">
        <v>85.29000000000002</v>
      </c>
      <c r="K28" s="98">
        <v>40.230000000000004</v>
      </c>
      <c r="L28" s="98">
        <v>74</v>
      </c>
      <c r="M28" s="87">
        <f>'[1]B9B.DCQH-XA-TK 2022'!B1122</f>
        <v>0</v>
      </c>
      <c r="N28" s="87">
        <f>'[1]B9B.DCQH-XA-TK 2022'!B1222</f>
        <v>0</v>
      </c>
      <c r="O28" s="109">
        <f>'[1]B9B.DCQH-XA-TK 2022'!$B1322</f>
        <v>0</v>
      </c>
      <c r="P28" s="109">
        <f>'[1]B9B.DCQH-XA-TK 2022'!$B1422</f>
        <v>0</v>
      </c>
      <c r="Q28" s="109">
        <f>'[1]B9B.DCQH-XA-TK 2022'!$B1322</f>
        <v>0</v>
      </c>
      <c r="R28" s="109">
        <f>'[1]B9B.DCQH-XA-TK 2022'!$B1322</f>
        <v>0</v>
      </c>
      <c r="S28" s="109">
        <f>'[1]B9B.DCQH-XA-TK 2022'!$B1322</f>
        <v>0</v>
      </c>
      <c r="T28" s="109">
        <f>'[1]B9B.DCQH-XA-TK 2022'!$B1322</f>
        <v>0</v>
      </c>
      <c r="U28" s="109">
        <f>'[1]B9B.DCQH-XA-TK 2022'!$B1322</f>
        <v>0</v>
      </c>
      <c r="V28" s="109">
        <f>'[1]B9B.DCQH-XA-TK 2022'!$B1322</f>
        <v>0</v>
      </c>
      <c r="W28" s="109">
        <f>'[1]B9B.DCQH-XA-TK 2022'!$B1322</f>
        <v>0</v>
      </c>
    </row>
    <row r="29" spans="1:23" ht="15.75" customHeight="1" x14ac:dyDescent="0.25">
      <c r="A29" s="108" t="s">
        <v>642</v>
      </c>
      <c r="B29" s="107">
        <f>SUM(C29:O29)</f>
        <v>3367.7399999999961</v>
      </c>
      <c r="C29" s="98">
        <v>0</v>
      </c>
      <c r="D29" s="98">
        <v>0.52000000000000013</v>
      </c>
      <c r="E29" s="98">
        <v>0</v>
      </c>
      <c r="F29" s="98">
        <v>0</v>
      </c>
      <c r="G29" s="98">
        <v>0</v>
      </c>
      <c r="H29" s="98">
        <v>0</v>
      </c>
      <c r="I29" s="98">
        <v>0</v>
      </c>
      <c r="J29" s="98">
        <v>541.86</v>
      </c>
      <c r="K29" s="98">
        <v>2586.4499999999962</v>
      </c>
      <c r="L29" s="98">
        <v>238.91000000000005</v>
      </c>
      <c r="M29" s="87">
        <f>'[1]B9B.DCQH-XA-TK 2022'!B1123</f>
        <v>0</v>
      </c>
      <c r="N29" s="87">
        <f>'[1]B9B.DCQH-XA-TK 2022'!B1223</f>
        <v>0</v>
      </c>
      <c r="O29" s="109">
        <f>'[1]B9B.DCQH-XA-TK 2022'!$B1323</f>
        <v>0</v>
      </c>
      <c r="P29" s="109">
        <f>'[1]B9B.DCQH-XA-TK 2022'!$B1424</f>
        <v>0</v>
      </c>
      <c r="Q29" s="109">
        <f>'[1]B9B.DCQH-XA-TK 2022'!$B1323</f>
        <v>0</v>
      </c>
      <c r="R29" s="109">
        <f>'[1]B9B.DCQH-XA-TK 2022'!$B1323</f>
        <v>0</v>
      </c>
      <c r="S29" s="109">
        <f>'[1]B9B.DCQH-XA-TK 2022'!$B1323</f>
        <v>0</v>
      </c>
      <c r="T29" s="109">
        <f>'[1]B9B.DCQH-XA-TK 2022'!$B1323</f>
        <v>0</v>
      </c>
      <c r="U29" s="109">
        <f>'[1]B9B.DCQH-XA-TK 2022'!$B1323</f>
        <v>0</v>
      </c>
      <c r="V29" s="109">
        <f>'[1]B9B.DCQH-XA-TK 2022'!$B1323</f>
        <v>0</v>
      </c>
      <c r="W29" s="109">
        <f>'[1]B9B.DCQH-XA-TK 2022'!$B1323</f>
        <v>0</v>
      </c>
    </row>
    <row r="30" spans="1:23" ht="15.75" customHeight="1" x14ac:dyDescent="0.25">
      <c r="A30" s="108" t="s">
        <v>643</v>
      </c>
      <c r="B30" s="107">
        <f>SUM(C30:O30)</f>
        <v>0</v>
      </c>
      <c r="C30" s="98">
        <v>0</v>
      </c>
      <c r="D30" s="98">
        <v>0</v>
      </c>
      <c r="E30" s="98">
        <v>0</v>
      </c>
      <c r="F30" s="98">
        <v>0</v>
      </c>
      <c r="G30" s="98">
        <v>0</v>
      </c>
      <c r="H30" s="98">
        <v>0</v>
      </c>
      <c r="I30" s="98">
        <v>0</v>
      </c>
      <c r="J30" s="98">
        <v>0</v>
      </c>
      <c r="K30" s="98">
        <v>0</v>
      </c>
      <c r="L30" s="98">
        <v>0</v>
      </c>
      <c r="M30" s="87">
        <f>'[1]B9B.DCQH-XA-TK 2022'!B1124</f>
        <v>0</v>
      </c>
      <c r="N30" s="87">
        <f>'[1]B9B.DCQH-XA-TK 2022'!B1224</f>
        <v>0</v>
      </c>
      <c r="O30" s="109">
        <f>'[1]B9B.DCQH-XA-TK 2022'!$B1324</f>
        <v>0</v>
      </c>
      <c r="P30" s="109">
        <f>'[1]B9B.DCQH-XA-TK 2022'!$B1424</f>
        <v>0</v>
      </c>
      <c r="Q30" s="109">
        <f>'[1]B9B.DCQH-XA-TK 2022'!$B1324</f>
        <v>0</v>
      </c>
      <c r="R30" s="109">
        <f>'[1]B9B.DCQH-XA-TK 2022'!$B1324</f>
        <v>0</v>
      </c>
      <c r="S30" s="109">
        <f>'[1]B9B.DCQH-XA-TK 2022'!$B1324</f>
        <v>0</v>
      </c>
      <c r="T30" s="109">
        <f>'[1]B9B.DCQH-XA-TK 2022'!$B1324</f>
        <v>0</v>
      </c>
      <c r="U30" s="109">
        <f>'[1]B9B.DCQH-XA-TK 2022'!$B1324</f>
        <v>0</v>
      </c>
      <c r="V30" s="109">
        <f>'[1]B9B.DCQH-XA-TK 2022'!$B1324</f>
        <v>0</v>
      </c>
      <c r="W30" s="109">
        <f>'[1]B9B.DCQH-XA-TK 2022'!$B1324</f>
        <v>0</v>
      </c>
    </row>
    <row r="31" spans="1:23" ht="15.75" customHeight="1" x14ac:dyDescent="0.25">
      <c r="A31" s="108" t="s">
        <v>644</v>
      </c>
      <c r="B31" s="107">
        <f>SUM(C31:O31)</f>
        <v>22.089999999999996</v>
      </c>
      <c r="C31" s="98">
        <v>0</v>
      </c>
      <c r="D31" s="98">
        <v>0</v>
      </c>
      <c r="E31" s="98">
        <v>0</v>
      </c>
      <c r="F31" s="98">
        <v>0</v>
      </c>
      <c r="G31" s="98">
        <v>0</v>
      </c>
      <c r="H31" s="98">
        <v>0</v>
      </c>
      <c r="I31" s="98">
        <v>0</v>
      </c>
      <c r="J31" s="98">
        <v>0</v>
      </c>
      <c r="K31" s="98">
        <v>22.089999999999996</v>
      </c>
      <c r="L31" s="98">
        <v>0</v>
      </c>
      <c r="M31" s="87">
        <f>'[1]B9B.DCQH-XA-TK 2022'!B1125</f>
        <v>0</v>
      </c>
      <c r="N31" s="87">
        <f>'[1]B9B.DCQH-XA-TK 2022'!B1225</f>
        <v>0</v>
      </c>
      <c r="O31" s="109">
        <f>'[1]B9B.DCQH-XA-TK 2022'!$B1325</f>
        <v>0</v>
      </c>
      <c r="P31" s="109">
        <f>'[1]B9B.DCQH-XA-TK 2022'!$B1425</f>
        <v>0</v>
      </c>
      <c r="Q31" s="109">
        <f>'[1]B9B.DCQH-XA-TK 2022'!$B1325</f>
        <v>0</v>
      </c>
      <c r="R31" s="109">
        <f>'[1]B9B.DCQH-XA-TK 2022'!$B1325</f>
        <v>0</v>
      </c>
      <c r="S31" s="109">
        <f>'[1]B9B.DCQH-XA-TK 2022'!$B1325</f>
        <v>0</v>
      </c>
      <c r="T31" s="109">
        <f>'[1]B9B.DCQH-XA-TK 2022'!$B1325</f>
        <v>0</v>
      </c>
      <c r="U31" s="109">
        <f>'[1]B9B.DCQH-XA-TK 2022'!$B1325</f>
        <v>0</v>
      </c>
      <c r="V31" s="109">
        <f>'[1]B9B.DCQH-XA-TK 2022'!$B1325</f>
        <v>0</v>
      </c>
      <c r="W31" s="109">
        <f>'[1]B9B.DCQH-XA-TK 2022'!$B1325</f>
        <v>0</v>
      </c>
    </row>
    <row r="32" spans="1:23" s="95" customFormat="1" ht="15.75" customHeight="1" x14ac:dyDescent="0.25">
      <c r="A32" s="92" t="s">
        <v>645</v>
      </c>
      <c r="B32" s="100">
        <f>SUM(B33:B35)</f>
        <v>3214.72</v>
      </c>
      <c r="C32" s="93">
        <f>SUM(C33:C35)</f>
        <v>0</v>
      </c>
      <c r="D32" s="93">
        <f>SUM(D33:D35)</f>
        <v>35.559999999999988</v>
      </c>
      <c r="E32" s="93">
        <f>SUM(E33:E35)</f>
        <v>0</v>
      </c>
      <c r="F32" s="93">
        <f t="shared" ref="F32:K32" si="21">SUM(F33:F35)</f>
        <v>0</v>
      </c>
      <c r="G32" s="93">
        <f t="shared" si="21"/>
        <v>0</v>
      </c>
      <c r="H32" s="93">
        <f t="shared" si="21"/>
        <v>0</v>
      </c>
      <c r="I32" s="93">
        <f t="shared" si="21"/>
        <v>0</v>
      </c>
      <c r="J32" s="93">
        <f t="shared" si="21"/>
        <v>0</v>
      </c>
      <c r="K32" s="93">
        <f t="shared" si="21"/>
        <v>2202.5700000000002</v>
      </c>
      <c r="L32" s="93">
        <f>SUM(L33:L35)</f>
        <v>976.58999999999969</v>
      </c>
      <c r="M32" s="86">
        <f>SUM(M33:M35)</f>
        <v>0</v>
      </c>
      <c r="N32" s="86">
        <f>SUM(N33:N35)</f>
        <v>0</v>
      </c>
      <c r="O32" s="86">
        <f>SUM(O33:O35)</f>
        <v>0</v>
      </c>
      <c r="P32" s="86">
        <f t="shared" ref="P32:W32" si="22">SUM(P33:P35)</f>
        <v>0</v>
      </c>
      <c r="Q32" s="86">
        <f t="shared" si="22"/>
        <v>0</v>
      </c>
      <c r="R32" s="86">
        <f t="shared" si="22"/>
        <v>0</v>
      </c>
      <c r="S32" s="86">
        <f t="shared" si="22"/>
        <v>0</v>
      </c>
      <c r="T32" s="86">
        <f t="shared" si="22"/>
        <v>0</v>
      </c>
      <c r="U32" s="86">
        <f t="shared" si="22"/>
        <v>0</v>
      </c>
      <c r="V32" s="86">
        <f t="shared" si="22"/>
        <v>0</v>
      </c>
      <c r="W32" s="86">
        <f t="shared" si="22"/>
        <v>0</v>
      </c>
    </row>
    <row r="33" spans="1:23" ht="15.75" customHeight="1" x14ac:dyDescent="0.25">
      <c r="A33" s="108" t="s">
        <v>646</v>
      </c>
      <c r="B33" s="107">
        <f>SUM(C33:O33)</f>
        <v>1946.6699999999998</v>
      </c>
      <c r="C33" s="98">
        <v>0</v>
      </c>
      <c r="D33" s="98">
        <v>28.379999999999992</v>
      </c>
      <c r="E33" s="98">
        <v>0</v>
      </c>
      <c r="F33" s="98">
        <v>0</v>
      </c>
      <c r="G33" s="98">
        <v>0</v>
      </c>
      <c r="H33" s="98">
        <v>0</v>
      </c>
      <c r="I33" s="98">
        <v>0</v>
      </c>
      <c r="J33" s="98">
        <v>0</v>
      </c>
      <c r="K33" s="98">
        <v>1375.92</v>
      </c>
      <c r="L33" s="98">
        <v>542.36999999999989</v>
      </c>
      <c r="M33" s="87">
        <f>'[1]B9B.DCQH-XA-TK 2022'!B1127</f>
        <v>0</v>
      </c>
      <c r="N33" s="87">
        <f>'[1]B9B.DCQH-XA-TK 2022'!B1227</f>
        <v>0</v>
      </c>
      <c r="O33" s="109">
        <f>'[1]B9B.DCQH-XA-TK 2022'!$B1327</f>
        <v>0</v>
      </c>
      <c r="P33" s="109">
        <f>'[1]B9B.DCQH-XA-TK 2022'!$B1427</f>
        <v>0</v>
      </c>
      <c r="Q33" s="109">
        <f>'[1]B9B.DCQH-XA-TK 2022'!$B1327</f>
        <v>0</v>
      </c>
      <c r="R33" s="109">
        <f>'[1]B9B.DCQH-XA-TK 2022'!$B1327</f>
        <v>0</v>
      </c>
      <c r="S33" s="109">
        <f>'[1]B9B.DCQH-XA-TK 2022'!$B1327</f>
        <v>0</v>
      </c>
      <c r="T33" s="109">
        <f>'[1]B9B.DCQH-XA-TK 2022'!$B1327</f>
        <v>0</v>
      </c>
      <c r="U33" s="109">
        <f>'[1]B9B.DCQH-XA-TK 2022'!$B1327</f>
        <v>0</v>
      </c>
      <c r="V33" s="109">
        <f>'[1]B9B.DCQH-XA-TK 2022'!$B1327</f>
        <v>0</v>
      </c>
      <c r="W33" s="109">
        <f>'[1]B9B.DCQH-XA-TK 2022'!$B1327</f>
        <v>0</v>
      </c>
    </row>
    <row r="34" spans="1:23" ht="15.75" customHeight="1" x14ac:dyDescent="0.25">
      <c r="A34" s="108" t="s">
        <v>647</v>
      </c>
      <c r="B34" s="107">
        <f>SUM(C34:O34)</f>
        <v>1179.9799999999998</v>
      </c>
      <c r="C34" s="98">
        <v>0</v>
      </c>
      <c r="D34" s="98">
        <v>7.18</v>
      </c>
      <c r="E34" s="98">
        <v>0</v>
      </c>
      <c r="F34" s="98">
        <v>0</v>
      </c>
      <c r="G34" s="98">
        <v>0</v>
      </c>
      <c r="H34" s="98">
        <v>0</v>
      </c>
      <c r="I34" s="98">
        <v>0</v>
      </c>
      <c r="J34" s="98">
        <v>0</v>
      </c>
      <c r="K34" s="98">
        <v>826.65</v>
      </c>
      <c r="L34" s="98">
        <v>346.14999999999986</v>
      </c>
      <c r="M34" s="87">
        <f>'[1]B9B.DCQH-XA-TK 2022'!B1128</f>
        <v>0</v>
      </c>
      <c r="N34" s="87">
        <f>'[1]B9B.DCQH-XA-TK 2022'!B1228</f>
        <v>0</v>
      </c>
      <c r="O34" s="109">
        <f>'[1]B9B.DCQH-XA-TK 2022'!$B1328</f>
        <v>0</v>
      </c>
      <c r="P34" s="109">
        <f>'[1]B9B.DCQH-XA-TK 2022'!$B1428</f>
        <v>0</v>
      </c>
      <c r="Q34" s="109">
        <f>'[1]B9B.DCQH-XA-TK 2022'!$B1328</f>
        <v>0</v>
      </c>
      <c r="R34" s="109">
        <f>'[1]B9B.DCQH-XA-TK 2022'!$B1328</f>
        <v>0</v>
      </c>
      <c r="S34" s="109">
        <f>'[1]B9B.DCQH-XA-TK 2022'!$B1328</f>
        <v>0</v>
      </c>
      <c r="T34" s="109">
        <f>'[1]B9B.DCQH-XA-TK 2022'!$B1328</f>
        <v>0</v>
      </c>
      <c r="U34" s="109">
        <f>'[1]B9B.DCQH-XA-TK 2022'!$B1328</f>
        <v>0</v>
      </c>
      <c r="V34" s="109">
        <f>'[1]B9B.DCQH-XA-TK 2022'!$B1328</f>
        <v>0</v>
      </c>
      <c r="W34" s="109">
        <f>'[1]B9B.DCQH-XA-TK 2022'!$B1328</f>
        <v>0</v>
      </c>
    </row>
    <row r="35" spans="1:23" ht="15.75" customHeight="1" x14ac:dyDescent="0.25">
      <c r="A35" s="108" t="s">
        <v>648</v>
      </c>
      <c r="B35" s="107">
        <f>SUM(C35:O35)</f>
        <v>88.07</v>
      </c>
      <c r="C35" s="98">
        <v>0</v>
      </c>
      <c r="D35" s="98">
        <v>0</v>
      </c>
      <c r="E35" s="98">
        <v>0</v>
      </c>
      <c r="F35" s="98">
        <v>0</v>
      </c>
      <c r="G35" s="98">
        <v>0</v>
      </c>
      <c r="H35" s="98">
        <v>0</v>
      </c>
      <c r="I35" s="98">
        <v>0</v>
      </c>
      <c r="J35" s="98">
        <v>0</v>
      </c>
      <c r="K35" s="98">
        <v>0</v>
      </c>
      <c r="L35" s="98">
        <v>88.07</v>
      </c>
      <c r="M35" s="87">
        <f>'[1]B9B.DCQH-XA-TK 2022'!B1129</f>
        <v>0</v>
      </c>
      <c r="N35" s="87">
        <f>'[1]B9B.DCQH-XA-TK 2022'!B1229</f>
        <v>0</v>
      </c>
      <c r="O35" s="109">
        <f>'[1]B9B.DCQH-XA-TK 2022'!$B1329</f>
        <v>0</v>
      </c>
      <c r="P35" s="109">
        <f>'[1]B9B.DCQH-XA-TK 2022'!$B1429</f>
        <v>0</v>
      </c>
      <c r="Q35" s="109">
        <f>'[1]B9B.DCQH-XA-TK 2022'!$B1329</f>
        <v>0</v>
      </c>
      <c r="R35" s="109">
        <f>'[1]B9B.DCQH-XA-TK 2022'!$B1329</f>
        <v>0</v>
      </c>
      <c r="S35" s="109">
        <f>'[1]B9B.DCQH-XA-TK 2022'!$B1329</f>
        <v>0</v>
      </c>
      <c r="T35" s="109">
        <f>'[1]B9B.DCQH-XA-TK 2022'!$B1329</f>
        <v>0</v>
      </c>
      <c r="U35" s="109">
        <f>'[1]B9B.DCQH-XA-TK 2022'!$B1329</f>
        <v>0</v>
      </c>
      <c r="V35" s="109">
        <f>'[1]B9B.DCQH-XA-TK 2022'!$B1329</f>
        <v>0</v>
      </c>
      <c r="W35" s="109">
        <f>'[1]B9B.DCQH-XA-TK 2022'!$B1329</f>
        <v>0</v>
      </c>
    </row>
    <row r="36" spans="1:23" s="95" customFormat="1" ht="15.75" customHeight="1" x14ac:dyDescent="0.25">
      <c r="A36" s="92" t="s">
        <v>649</v>
      </c>
      <c r="B36" s="100">
        <f>B37+B55</f>
        <v>73696.180000000008</v>
      </c>
      <c r="C36" s="93">
        <f>C37+C55</f>
        <v>12935.759999999997</v>
      </c>
      <c r="D36" s="93">
        <f>D37+D55</f>
        <v>10.19</v>
      </c>
      <c r="E36" s="93">
        <f>E37+E55</f>
        <v>8992.590000000002</v>
      </c>
      <c r="F36" s="93">
        <f t="shared" ref="F36:K36" si="23">F37+F55</f>
        <v>75.910000000000011</v>
      </c>
      <c r="G36" s="93">
        <f t="shared" si="23"/>
        <v>3224.8799999999992</v>
      </c>
      <c r="H36" s="93">
        <f t="shared" si="23"/>
        <v>979.66000000000008</v>
      </c>
      <c r="I36" s="93">
        <f t="shared" si="23"/>
        <v>5569.4699999999993</v>
      </c>
      <c r="J36" s="93">
        <f t="shared" si="23"/>
        <v>1338.4399999999996</v>
      </c>
      <c r="K36" s="93">
        <f t="shared" si="23"/>
        <v>19588.750000000004</v>
      </c>
      <c r="L36" s="93">
        <f>L37+L55</f>
        <v>20980.529999999992</v>
      </c>
      <c r="M36" s="86">
        <f>M37+M55</f>
        <v>0</v>
      </c>
      <c r="N36" s="86">
        <f>N37+N55</f>
        <v>0</v>
      </c>
      <c r="O36" s="86">
        <f>O37+O55</f>
        <v>0</v>
      </c>
      <c r="P36" s="94">
        <f>P47+P55</f>
        <v>0</v>
      </c>
      <c r="Q36" s="86">
        <f t="shared" ref="Q36:W36" si="24">Q37+Q55</f>
        <v>0</v>
      </c>
      <c r="R36" s="86">
        <f t="shared" si="24"/>
        <v>0</v>
      </c>
      <c r="S36" s="86">
        <f t="shared" si="24"/>
        <v>0</v>
      </c>
      <c r="T36" s="86">
        <f t="shared" si="24"/>
        <v>0</v>
      </c>
      <c r="U36" s="86">
        <f t="shared" si="24"/>
        <v>0</v>
      </c>
      <c r="V36" s="86">
        <f t="shared" si="24"/>
        <v>0</v>
      </c>
      <c r="W36" s="86">
        <f t="shared" si="24"/>
        <v>0</v>
      </c>
    </row>
    <row r="37" spans="1:23" s="95" customFormat="1" ht="15.75" customHeight="1" x14ac:dyDescent="0.25">
      <c r="A37" s="92" t="s">
        <v>627</v>
      </c>
      <c r="B37" s="100">
        <f>B38+B50</f>
        <v>64287.66</v>
      </c>
      <c r="C37" s="93">
        <f>C38+C50</f>
        <v>12577.419999999996</v>
      </c>
      <c r="D37" s="93">
        <f>D38+D50</f>
        <v>9.0299999999999994</v>
      </c>
      <c r="E37" s="93">
        <f>E38+E50</f>
        <v>8418.7400000000016</v>
      </c>
      <c r="F37" s="93">
        <f t="shared" ref="F37:K37" si="25">F38+F50</f>
        <v>75.910000000000011</v>
      </c>
      <c r="G37" s="93">
        <f t="shared" si="25"/>
        <v>2712.0899999999992</v>
      </c>
      <c r="H37" s="93">
        <f t="shared" si="25"/>
        <v>961.62000000000012</v>
      </c>
      <c r="I37" s="93">
        <f t="shared" si="25"/>
        <v>5229.82</v>
      </c>
      <c r="J37" s="93">
        <f t="shared" si="25"/>
        <v>1338.4399999999996</v>
      </c>
      <c r="K37" s="93">
        <f t="shared" si="25"/>
        <v>15737.210000000005</v>
      </c>
      <c r="L37" s="93">
        <f>L38+L50</f>
        <v>17227.379999999994</v>
      </c>
      <c r="M37" s="86">
        <f>M38+M50</f>
        <v>0</v>
      </c>
      <c r="N37" s="86">
        <f>N38+N50</f>
        <v>0</v>
      </c>
      <c r="O37" s="86">
        <f>O38+O50</f>
        <v>0</v>
      </c>
      <c r="P37" s="94">
        <f>P48+P50</f>
        <v>0</v>
      </c>
      <c r="Q37" s="86">
        <f t="shared" ref="Q37:W37" si="26">Q38+Q50</f>
        <v>0</v>
      </c>
      <c r="R37" s="86">
        <f t="shared" si="26"/>
        <v>0</v>
      </c>
      <c r="S37" s="86">
        <f t="shared" si="26"/>
        <v>0</v>
      </c>
      <c r="T37" s="86">
        <f t="shared" si="26"/>
        <v>0</v>
      </c>
      <c r="U37" s="86">
        <f t="shared" si="26"/>
        <v>0</v>
      </c>
      <c r="V37" s="86">
        <f t="shared" si="26"/>
        <v>0</v>
      </c>
      <c r="W37" s="86">
        <f t="shared" si="26"/>
        <v>0</v>
      </c>
    </row>
    <row r="38" spans="1:23" s="105" customFormat="1" ht="15.75" customHeight="1" x14ac:dyDescent="0.25">
      <c r="A38" s="101" t="s">
        <v>628</v>
      </c>
      <c r="B38" s="102">
        <f>B39+B45+B46+B47+B48+B49</f>
        <v>50754.070000000007</v>
      </c>
      <c r="C38" s="103">
        <f>C39+C45+C46+C47+C48+C49</f>
        <v>11841.629999999997</v>
      </c>
      <c r="D38" s="103">
        <f>D39+D45+D46+D47+D48+D49</f>
        <v>8.8999999999999986</v>
      </c>
      <c r="E38" s="103">
        <f>E39+E45+E46+E47+E48+E49</f>
        <v>3606.4900000000016</v>
      </c>
      <c r="F38" s="103">
        <f t="shared" ref="F38:K38" si="27">F39+F45+F46+F47+F48+F49</f>
        <v>34.85</v>
      </c>
      <c r="G38" s="103">
        <f t="shared" si="27"/>
        <v>984.0300000000002</v>
      </c>
      <c r="H38" s="103">
        <f t="shared" si="27"/>
        <v>518.60000000000014</v>
      </c>
      <c r="I38" s="103">
        <f t="shared" si="27"/>
        <v>3236.0899999999997</v>
      </c>
      <c r="J38" s="103">
        <f t="shared" si="27"/>
        <v>1338.4399999999996</v>
      </c>
      <c r="K38" s="103">
        <f t="shared" si="27"/>
        <v>15497.400000000005</v>
      </c>
      <c r="L38" s="103">
        <f>L39+L45+L46+L47+L48+L49</f>
        <v>13687.639999999996</v>
      </c>
      <c r="M38" s="104">
        <f>M39+M45+M46+M47+M48+M49</f>
        <v>0</v>
      </c>
      <c r="N38" s="104">
        <f>N39+N45+N46+N47+N48+N49</f>
        <v>0</v>
      </c>
      <c r="O38" s="104">
        <f>O39+O45+O46+O47+O48+O49</f>
        <v>0</v>
      </c>
      <c r="P38" s="110">
        <f>P50+P55+P46+P47+P48+P50</f>
        <v>0</v>
      </c>
      <c r="Q38" s="104">
        <f t="shared" ref="Q38:W38" si="28">Q39+Q45+Q46+Q47+Q48+Q49</f>
        <v>0</v>
      </c>
      <c r="R38" s="104">
        <f t="shared" si="28"/>
        <v>0</v>
      </c>
      <c r="S38" s="104">
        <f t="shared" si="28"/>
        <v>0</v>
      </c>
      <c r="T38" s="104">
        <f t="shared" si="28"/>
        <v>0</v>
      </c>
      <c r="U38" s="104">
        <f t="shared" si="28"/>
        <v>0</v>
      </c>
      <c r="V38" s="104">
        <f t="shared" si="28"/>
        <v>0</v>
      </c>
      <c r="W38" s="104">
        <f t="shared" si="28"/>
        <v>0</v>
      </c>
    </row>
    <row r="39" spans="1:23" ht="15.75" customHeight="1" x14ac:dyDescent="0.25">
      <c r="A39" s="106" t="s">
        <v>629</v>
      </c>
      <c r="B39" s="107">
        <f>SUM(B40:B44)</f>
        <v>49441.240000000005</v>
      </c>
      <c r="C39" s="98">
        <f>SUM(C40:C44)</f>
        <v>11827.359999999997</v>
      </c>
      <c r="D39" s="98">
        <f>SUM(D40:D44)</f>
        <v>8.8999999999999986</v>
      </c>
      <c r="E39" s="98">
        <f>SUM(E40:E44)</f>
        <v>3606.4900000000016</v>
      </c>
      <c r="F39" s="98">
        <f t="shared" ref="F39:K39" si="29">SUM(F40:F44)</f>
        <v>34.85</v>
      </c>
      <c r="G39" s="98">
        <f t="shared" si="29"/>
        <v>984.0300000000002</v>
      </c>
      <c r="H39" s="98">
        <f t="shared" si="29"/>
        <v>518.60000000000014</v>
      </c>
      <c r="I39" s="98">
        <f t="shared" si="29"/>
        <v>3236.0899999999997</v>
      </c>
      <c r="J39" s="98">
        <f t="shared" si="29"/>
        <v>1245.4299999999996</v>
      </c>
      <c r="K39" s="98">
        <f t="shared" si="29"/>
        <v>15328.270000000006</v>
      </c>
      <c r="L39" s="98">
        <f>SUM(L40:L44)</f>
        <v>12651.219999999998</v>
      </c>
      <c r="M39" s="87">
        <f>SUM(M40:M44)</f>
        <v>0</v>
      </c>
      <c r="N39" s="87">
        <f>SUM(N40:N44)</f>
        <v>0</v>
      </c>
      <c r="O39" s="87">
        <f>SUM(O40:O44)</f>
        <v>0</v>
      </c>
      <c r="P39" s="87">
        <f>SUM(P50:P54)</f>
        <v>0</v>
      </c>
      <c r="Q39" s="87">
        <f t="shared" ref="Q39:W39" si="30">SUM(Q40:Q44)</f>
        <v>0</v>
      </c>
      <c r="R39" s="87">
        <f t="shared" si="30"/>
        <v>0</v>
      </c>
      <c r="S39" s="87">
        <f t="shared" si="30"/>
        <v>0</v>
      </c>
      <c r="T39" s="87">
        <f t="shared" si="30"/>
        <v>0</v>
      </c>
      <c r="U39" s="87">
        <f t="shared" si="30"/>
        <v>0</v>
      </c>
      <c r="V39" s="87">
        <f t="shared" si="30"/>
        <v>0</v>
      </c>
      <c r="W39" s="87">
        <f t="shared" si="30"/>
        <v>0</v>
      </c>
    </row>
    <row r="40" spans="1:23" ht="15.75" customHeight="1" x14ac:dyDescent="0.25">
      <c r="A40" s="108" t="s">
        <v>630</v>
      </c>
      <c r="B40" s="107">
        <f t="shared" ref="B40:B49" si="31">SUM(C40:O40)</f>
        <v>1887.02</v>
      </c>
      <c r="C40" s="98">
        <v>63.739999999999995</v>
      </c>
      <c r="D40" s="98">
        <v>0</v>
      </c>
      <c r="E40" s="98">
        <v>819.97</v>
      </c>
      <c r="F40" s="98">
        <v>0</v>
      </c>
      <c r="G40" s="98">
        <v>0</v>
      </c>
      <c r="H40" s="98">
        <v>0</v>
      </c>
      <c r="I40" s="98">
        <v>0</v>
      </c>
      <c r="J40" s="98">
        <v>0</v>
      </c>
      <c r="K40" s="98">
        <v>470.1099999999999</v>
      </c>
      <c r="L40" s="98">
        <v>533.19999999999993</v>
      </c>
      <c r="M40" s="87">
        <f>'[1]B9B.DCQH-XA-TK 2022'!B1134</f>
        <v>0</v>
      </c>
      <c r="N40" s="87">
        <f>'[1]B9B.DCQH-XA-TK 2022'!B1234</f>
        <v>0</v>
      </c>
      <c r="O40" s="109">
        <f>'[1]B9B.DCQH-XA-TK 2022'!$B1334</f>
        <v>0</v>
      </c>
      <c r="P40" s="109">
        <f>'[1]B9B.DCQH-XA-TK 2022'!$B1444</f>
        <v>0</v>
      </c>
      <c r="Q40" s="109">
        <f>'[1]B9B.DCQH-XA-TK 2022'!$B1334</f>
        <v>0</v>
      </c>
      <c r="R40" s="109">
        <f>'[1]B9B.DCQH-XA-TK 2022'!$B1334</f>
        <v>0</v>
      </c>
      <c r="S40" s="109">
        <f>'[1]B9B.DCQH-XA-TK 2022'!$B1334</f>
        <v>0</v>
      </c>
      <c r="T40" s="109">
        <f>'[1]B9B.DCQH-XA-TK 2022'!$B1334</f>
        <v>0</v>
      </c>
      <c r="U40" s="109">
        <f>'[1]B9B.DCQH-XA-TK 2022'!$B1334</f>
        <v>0</v>
      </c>
      <c r="V40" s="109">
        <f>'[1]B9B.DCQH-XA-TK 2022'!$B1334</f>
        <v>0</v>
      </c>
      <c r="W40" s="109">
        <f>'[1]B9B.DCQH-XA-TK 2022'!$B1334</f>
        <v>0</v>
      </c>
    </row>
    <row r="41" spans="1:23" ht="15.75" customHeight="1" x14ac:dyDescent="0.25">
      <c r="A41" s="108" t="s">
        <v>631</v>
      </c>
      <c r="B41" s="107">
        <f t="shared" si="31"/>
        <v>11316.97</v>
      </c>
      <c r="C41" s="98">
        <v>3042.7399999999993</v>
      </c>
      <c r="D41" s="98">
        <v>0.28000000000000003</v>
      </c>
      <c r="E41" s="98">
        <v>80.67</v>
      </c>
      <c r="F41" s="98">
        <v>0</v>
      </c>
      <c r="G41" s="98">
        <v>0</v>
      </c>
      <c r="H41" s="98">
        <v>0</v>
      </c>
      <c r="I41" s="98">
        <v>0</v>
      </c>
      <c r="J41" s="98">
        <v>103.27000000000001</v>
      </c>
      <c r="K41" s="98">
        <v>4471.0400000000009</v>
      </c>
      <c r="L41" s="98">
        <v>3618.9699999999993</v>
      </c>
      <c r="M41" s="87">
        <f>'[1]B9B.DCQH-XA-TK 2022'!B1135</f>
        <v>0</v>
      </c>
      <c r="N41" s="87">
        <f>'[1]B9B.DCQH-XA-TK 2022'!B1235</f>
        <v>0</v>
      </c>
      <c r="O41" s="109">
        <f>'[1]B9B.DCQH-XA-TK 2022'!$B1335</f>
        <v>0</v>
      </c>
      <c r="P41" s="109">
        <f>'[1]B9B.DCQH-XA-TK 2022'!$B1445</f>
        <v>0</v>
      </c>
      <c r="Q41" s="109">
        <f>'[1]B9B.DCQH-XA-TK 2022'!$B1335</f>
        <v>0</v>
      </c>
      <c r="R41" s="109">
        <f>'[1]B9B.DCQH-XA-TK 2022'!$B1335</f>
        <v>0</v>
      </c>
      <c r="S41" s="109">
        <f>'[1]B9B.DCQH-XA-TK 2022'!$B1335</f>
        <v>0</v>
      </c>
      <c r="T41" s="109">
        <f>'[1]B9B.DCQH-XA-TK 2022'!$B1335</f>
        <v>0</v>
      </c>
      <c r="U41" s="109">
        <f>'[1]B9B.DCQH-XA-TK 2022'!$B1335</f>
        <v>0</v>
      </c>
      <c r="V41" s="109">
        <f>'[1]B9B.DCQH-XA-TK 2022'!$B1335</f>
        <v>0</v>
      </c>
      <c r="W41" s="109">
        <f>'[1]B9B.DCQH-XA-TK 2022'!$B1335</f>
        <v>0</v>
      </c>
    </row>
    <row r="42" spans="1:23" ht="15.75" customHeight="1" x14ac:dyDescent="0.25">
      <c r="A42" s="108" t="s">
        <v>632</v>
      </c>
      <c r="B42" s="107">
        <f t="shared" si="31"/>
        <v>7473.86</v>
      </c>
      <c r="C42" s="98">
        <v>3945.5199999999995</v>
      </c>
      <c r="D42" s="98">
        <v>6.0599999999999978</v>
      </c>
      <c r="E42" s="98">
        <v>350.09999999999991</v>
      </c>
      <c r="F42" s="98">
        <v>0</v>
      </c>
      <c r="G42" s="98">
        <v>0</v>
      </c>
      <c r="H42" s="98">
        <v>186.5</v>
      </c>
      <c r="I42" s="98">
        <v>260.12</v>
      </c>
      <c r="J42" s="98">
        <v>509.13999999999959</v>
      </c>
      <c r="K42" s="98">
        <v>1844.9600000000005</v>
      </c>
      <c r="L42" s="98">
        <v>371.46000000000009</v>
      </c>
      <c r="M42" s="87">
        <f>'[1]B9B.DCQH-XA-TK 2022'!B1136</f>
        <v>0</v>
      </c>
      <c r="N42" s="87">
        <f>'[1]B9B.DCQH-XA-TK 2022'!B1236</f>
        <v>0</v>
      </c>
      <c r="O42" s="109">
        <f>'[1]B9B.DCQH-XA-TK 2022'!$B1336</f>
        <v>0</v>
      </c>
      <c r="P42" s="109">
        <f>'[1]B9B.DCQH-XA-TK 2022'!$B1446</f>
        <v>0</v>
      </c>
      <c r="Q42" s="109">
        <f>'[1]B9B.DCQH-XA-TK 2022'!$B1336</f>
        <v>0</v>
      </c>
      <c r="R42" s="109">
        <f>'[1]B9B.DCQH-XA-TK 2022'!$B1336</f>
        <v>0</v>
      </c>
      <c r="S42" s="109">
        <f>'[1]B9B.DCQH-XA-TK 2022'!$B1336</f>
        <v>0</v>
      </c>
      <c r="T42" s="109">
        <f>'[1]B9B.DCQH-XA-TK 2022'!$B1336</f>
        <v>0</v>
      </c>
      <c r="U42" s="109">
        <f>'[1]B9B.DCQH-XA-TK 2022'!$B1336</f>
        <v>0</v>
      </c>
      <c r="V42" s="109">
        <f>'[1]B9B.DCQH-XA-TK 2022'!$B1336</f>
        <v>0</v>
      </c>
      <c r="W42" s="109">
        <f>'[1]B9B.DCQH-XA-TK 2022'!$B1336</f>
        <v>0</v>
      </c>
    </row>
    <row r="43" spans="1:23" ht="15.75" customHeight="1" x14ac:dyDescent="0.25">
      <c r="A43" s="108" t="s">
        <v>633</v>
      </c>
      <c r="B43" s="107">
        <f t="shared" si="31"/>
        <v>140.47000000000003</v>
      </c>
      <c r="C43" s="98">
        <v>140.47000000000003</v>
      </c>
      <c r="D43" s="98">
        <v>0</v>
      </c>
      <c r="E43" s="98">
        <v>0</v>
      </c>
      <c r="F43" s="98">
        <v>0</v>
      </c>
      <c r="G43" s="98">
        <v>0</v>
      </c>
      <c r="H43" s="98">
        <v>0</v>
      </c>
      <c r="I43" s="98">
        <v>0</v>
      </c>
      <c r="J43" s="98">
        <v>0</v>
      </c>
      <c r="K43" s="98">
        <v>0</v>
      </c>
      <c r="L43" s="98">
        <v>0</v>
      </c>
      <c r="M43" s="87">
        <f>'[1]B9B.DCQH-XA-TK 2022'!B1137</f>
        <v>0</v>
      </c>
      <c r="N43" s="87">
        <f>'[1]B9B.DCQH-XA-TK 2022'!B1237</f>
        <v>0</v>
      </c>
      <c r="O43" s="109">
        <f>'[1]B9B.DCQH-XA-TK 2022'!$B1337</f>
        <v>0</v>
      </c>
      <c r="P43" s="109">
        <f>'[1]B9B.DCQH-XA-TK 2022'!$B1447</f>
        <v>0</v>
      </c>
      <c r="Q43" s="109">
        <f>'[1]B9B.DCQH-XA-TK 2022'!$B1337</f>
        <v>0</v>
      </c>
      <c r="R43" s="109">
        <f>'[1]B9B.DCQH-XA-TK 2022'!$B1337</f>
        <v>0</v>
      </c>
      <c r="S43" s="109">
        <f>'[1]B9B.DCQH-XA-TK 2022'!$B1337</f>
        <v>0</v>
      </c>
      <c r="T43" s="109">
        <f>'[1]B9B.DCQH-XA-TK 2022'!$B1337</f>
        <v>0</v>
      </c>
      <c r="U43" s="109">
        <f>'[1]B9B.DCQH-XA-TK 2022'!$B1337</f>
        <v>0</v>
      </c>
      <c r="V43" s="109">
        <f>'[1]B9B.DCQH-XA-TK 2022'!$B1337</f>
        <v>0</v>
      </c>
      <c r="W43" s="109">
        <f>'[1]B9B.DCQH-XA-TK 2022'!$B1337</f>
        <v>0</v>
      </c>
    </row>
    <row r="44" spans="1:23" ht="15.75" customHeight="1" x14ac:dyDescent="0.25">
      <c r="A44" s="108" t="s">
        <v>634</v>
      </c>
      <c r="B44" s="107">
        <f t="shared" si="31"/>
        <v>28622.920000000009</v>
      </c>
      <c r="C44" s="98">
        <v>4634.8899999999985</v>
      </c>
      <c r="D44" s="98">
        <v>2.5599999999999996</v>
      </c>
      <c r="E44" s="98">
        <v>2355.7500000000018</v>
      </c>
      <c r="F44" s="98">
        <v>34.85</v>
      </c>
      <c r="G44" s="98">
        <v>984.0300000000002</v>
      </c>
      <c r="H44" s="98">
        <v>332.10000000000008</v>
      </c>
      <c r="I44" s="98">
        <v>2975.97</v>
      </c>
      <c r="J44" s="98">
        <v>633.02</v>
      </c>
      <c r="K44" s="98">
        <v>8542.1600000000053</v>
      </c>
      <c r="L44" s="98">
        <v>8127.5899999999992</v>
      </c>
      <c r="M44" s="87">
        <f>'[1]B9B.DCQH-XA-TK 2022'!B1138</f>
        <v>0</v>
      </c>
      <c r="N44" s="87">
        <f>'[1]B9B.DCQH-XA-TK 2022'!B1238</f>
        <v>0</v>
      </c>
      <c r="O44" s="109">
        <f>'[1]B9B.DCQH-XA-TK 2022'!$B1338</f>
        <v>0</v>
      </c>
      <c r="P44" s="109">
        <f>'[1]B9B.DCQH-XA-TK 2022'!$B1448</f>
        <v>0</v>
      </c>
      <c r="Q44" s="109">
        <f>'[1]B9B.DCQH-XA-TK 2022'!$B1338</f>
        <v>0</v>
      </c>
      <c r="R44" s="109">
        <f>'[1]B9B.DCQH-XA-TK 2022'!$B1338</f>
        <v>0</v>
      </c>
      <c r="S44" s="109">
        <f>'[1]B9B.DCQH-XA-TK 2022'!$B1338</f>
        <v>0</v>
      </c>
      <c r="T44" s="109">
        <f>'[1]B9B.DCQH-XA-TK 2022'!$B1338</f>
        <v>0</v>
      </c>
      <c r="U44" s="109">
        <f>'[1]B9B.DCQH-XA-TK 2022'!$B1338</f>
        <v>0</v>
      </c>
      <c r="V44" s="109">
        <f>'[1]B9B.DCQH-XA-TK 2022'!$B1338</f>
        <v>0</v>
      </c>
      <c r="W44" s="109">
        <f>'[1]B9B.DCQH-XA-TK 2022'!$B1338</f>
        <v>0</v>
      </c>
    </row>
    <row r="45" spans="1:23" ht="15.75" customHeight="1" x14ac:dyDescent="0.25">
      <c r="A45" s="106" t="s">
        <v>635</v>
      </c>
      <c r="B45" s="107">
        <f t="shared" si="31"/>
        <v>21.32</v>
      </c>
      <c r="C45" s="98">
        <v>14.27</v>
      </c>
      <c r="D45" s="98">
        <v>0</v>
      </c>
      <c r="E45" s="98">
        <v>0</v>
      </c>
      <c r="F45" s="98">
        <v>0</v>
      </c>
      <c r="G45" s="98">
        <v>0</v>
      </c>
      <c r="H45" s="98">
        <v>0</v>
      </c>
      <c r="I45" s="98">
        <v>0</v>
      </c>
      <c r="J45" s="98">
        <v>0</v>
      </c>
      <c r="K45" s="98">
        <v>0</v>
      </c>
      <c r="L45" s="98">
        <v>7.05</v>
      </c>
      <c r="M45" s="87">
        <f>'[1]B9B.DCQH-XA-TK 2022'!B1139</f>
        <v>0</v>
      </c>
      <c r="N45" s="87">
        <f>'[1]B9B.DCQH-XA-TK 2022'!B1239</f>
        <v>0</v>
      </c>
      <c r="O45" s="109">
        <f>'[1]B9B.DCQH-XA-TK 2022'!$B1339</f>
        <v>0</v>
      </c>
      <c r="P45" s="109">
        <f>'[1]B9B.DCQH-XA-TK 2022'!$B1449</f>
        <v>0</v>
      </c>
      <c r="Q45" s="109">
        <f>'[1]B9B.DCQH-XA-TK 2022'!$B1339</f>
        <v>0</v>
      </c>
      <c r="R45" s="109">
        <f>'[1]B9B.DCQH-XA-TK 2022'!$B1339</f>
        <v>0</v>
      </c>
      <c r="S45" s="109">
        <f>'[1]B9B.DCQH-XA-TK 2022'!$B1339</f>
        <v>0</v>
      </c>
      <c r="T45" s="109">
        <f>'[1]B9B.DCQH-XA-TK 2022'!$B1339</f>
        <v>0</v>
      </c>
      <c r="U45" s="109">
        <f>'[1]B9B.DCQH-XA-TK 2022'!$B1339</f>
        <v>0</v>
      </c>
      <c r="V45" s="109">
        <f>'[1]B9B.DCQH-XA-TK 2022'!$B1339</f>
        <v>0</v>
      </c>
      <c r="W45" s="109">
        <f>'[1]B9B.DCQH-XA-TK 2022'!$B1339</f>
        <v>0</v>
      </c>
    </row>
    <row r="46" spans="1:23" ht="15.75" customHeight="1" x14ac:dyDescent="0.25">
      <c r="A46" s="106" t="s">
        <v>636</v>
      </c>
      <c r="B46" s="107">
        <f t="shared" si="31"/>
        <v>70.98</v>
      </c>
      <c r="C46" s="98">
        <v>0</v>
      </c>
      <c r="D46" s="98">
        <v>0</v>
      </c>
      <c r="E46" s="98">
        <v>0</v>
      </c>
      <c r="F46" s="98">
        <v>0</v>
      </c>
      <c r="G46" s="98">
        <v>0</v>
      </c>
      <c r="H46" s="98">
        <v>0</v>
      </c>
      <c r="I46" s="98">
        <v>0</v>
      </c>
      <c r="J46" s="98">
        <v>0</v>
      </c>
      <c r="K46" s="98">
        <v>0</v>
      </c>
      <c r="L46" s="98">
        <v>70.98</v>
      </c>
      <c r="M46" s="87">
        <f>'[1]B9B.DCQH-XA-TK 2022'!B1140</f>
        <v>0</v>
      </c>
      <c r="N46" s="87">
        <f>'[1]B9B.DCQH-XA-TK 2022'!B1240</f>
        <v>0</v>
      </c>
      <c r="O46" s="109">
        <f>'[1]B9B.DCQH-XA-TK 2022'!$B1340</f>
        <v>0</v>
      </c>
      <c r="P46" s="109">
        <f>'[1]B9B.DCQH-XA-TK 2022'!$B1440</f>
        <v>0</v>
      </c>
      <c r="Q46" s="109">
        <f>'[1]B9B.DCQH-XA-TK 2022'!$B1340</f>
        <v>0</v>
      </c>
      <c r="R46" s="109">
        <f>'[1]B9B.DCQH-XA-TK 2022'!$B1340</f>
        <v>0</v>
      </c>
      <c r="S46" s="109">
        <f>'[1]B9B.DCQH-XA-TK 2022'!$B1340</f>
        <v>0</v>
      </c>
      <c r="T46" s="109">
        <f>'[1]B9B.DCQH-XA-TK 2022'!$B1340</f>
        <v>0</v>
      </c>
      <c r="U46" s="109">
        <f>'[1]B9B.DCQH-XA-TK 2022'!$B1340</f>
        <v>0</v>
      </c>
      <c r="V46" s="109">
        <f>'[1]B9B.DCQH-XA-TK 2022'!$B1340</f>
        <v>0</v>
      </c>
      <c r="W46" s="109">
        <f>'[1]B9B.DCQH-XA-TK 2022'!$B1340</f>
        <v>0</v>
      </c>
    </row>
    <row r="47" spans="1:23" ht="15.75" customHeight="1" x14ac:dyDescent="0.25">
      <c r="A47" s="106" t="s">
        <v>637</v>
      </c>
      <c r="B47" s="107">
        <f t="shared" si="31"/>
        <v>0</v>
      </c>
      <c r="C47" s="98">
        <v>0</v>
      </c>
      <c r="D47" s="98">
        <v>0</v>
      </c>
      <c r="E47" s="98">
        <v>0</v>
      </c>
      <c r="F47" s="98">
        <v>0</v>
      </c>
      <c r="G47" s="98">
        <v>0</v>
      </c>
      <c r="H47" s="98">
        <v>0</v>
      </c>
      <c r="I47" s="98">
        <v>0</v>
      </c>
      <c r="J47" s="98">
        <v>0</v>
      </c>
      <c r="K47" s="98">
        <v>0</v>
      </c>
      <c r="L47" s="98">
        <v>0</v>
      </c>
      <c r="M47" s="87">
        <f>'[1]B9B.DCQH-XA-TK 2022'!B1141</f>
        <v>0</v>
      </c>
      <c r="N47" s="87">
        <f>'[1]B9B.DCQH-XA-TK 2022'!B1241</f>
        <v>0</v>
      </c>
      <c r="O47" s="109">
        <f>'[1]B9B.DCQH-XA-TK 2022'!$B1341</f>
        <v>0</v>
      </c>
      <c r="P47" s="109">
        <f>'[1]B9B.DCQH-XA-TK 2022'!$B1441</f>
        <v>0</v>
      </c>
      <c r="Q47" s="109">
        <f>'[1]B9B.DCQH-XA-TK 2022'!$B1341</f>
        <v>0</v>
      </c>
      <c r="R47" s="109">
        <f>'[1]B9B.DCQH-XA-TK 2022'!$B1341</f>
        <v>0</v>
      </c>
      <c r="S47" s="109">
        <f>'[1]B9B.DCQH-XA-TK 2022'!$B1341</f>
        <v>0</v>
      </c>
      <c r="T47" s="109">
        <f>'[1]B9B.DCQH-XA-TK 2022'!$B1341</f>
        <v>0</v>
      </c>
      <c r="U47" s="109">
        <f>'[1]B9B.DCQH-XA-TK 2022'!$B1341</f>
        <v>0</v>
      </c>
      <c r="V47" s="109">
        <f>'[1]B9B.DCQH-XA-TK 2022'!$B1341</f>
        <v>0</v>
      </c>
      <c r="W47" s="109">
        <f>'[1]B9B.DCQH-XA-TK 2022'!$B1341</f>
        <v>0</v>
      </c>
    </row>
    <row r="48" spans="1:23" ht="15.75" customHeight="1" x14ac:dyDescent="0.25">
      <c r="A48" s="106" t="s">
        <v>638</v>
      </c>
      <c r="B48" s="107">
        <f t="shared" si="31"/>
        <v>0</v>
      </c>
      <c r="C48" s="98">
        <v>0</v>
      </c>
      <c r="D48" s="98">
        <v>0</v>
      </c>
      <c r="E48" s="98">
        <v>0</v>
      </c>
      <c r="F48" s="98">
        <v>0</v>
      </c>
      <c r="G48" s="98">
        <v>0</v>
      </c>
      <c r="H48" s="98">
        <v>0</v>
      </c>
      <c r="I48" s="98">
        <v>0</v>
      </c>
      <c r="J48" s="98">
        <v>0</v>
      </c>
      <c r="K48" s="98">
        <v>0</v>
      </c>
      <c r="L48" s="98">
        <v>0</v>
      </c>
      <c r="M48" s="87">
        <f>'[1]B9B.DCQH-XA-TK 2022'!B1142</f>
        <v>0</v>
      </c>
      <c r="N48" s="87">
        <f>'[1]B9B.DCQH-XA-TK 2022'!B1242</f>
        <v>0</v>
      </c>
      <c r="O48" s="109">
        <f>'[1]B9B.DCQH-XA-TK 2022'!$B1342</f>
        <v>0</v>
      </c>
      <c r="P48" s="109">
        <f>'[1]B9B.DCQH-XA-TK 2022'!$B1442</f>
        <v>0</v>
      </c>
      <c r="Q48" s="109">
        <f>'[1]B9B.DCQH-XA-TK 2022'!$B1342</f>
        <v>0</v>
      </c>
      <c r="R48" s="109">
        <f>'[1]B9B.DCQH-XA-TK 2022'!$B1342</f>
        <v>0</v>
      </c>
      <c r="S48" s="109">
        <f>'[1]B9B.DCQH-XA-TK 2022'!$B1342</f>
        <v>0</v>
      </c>
      <c r="T48" s="109">
        <f>'[1]B9B.DCQH-XA-TK 2022'!$B1342</f>
        <v>0</v>
      </c>
      <c r="U48" s="109">
        <f>'[1]B9B.DCQH-XA-TK 2022'!$B1342</f>
        <v>0</v>
      </c>
      <c r="V48" s="109">
        <f>'[1]B9B.DCQH-XA-TK 2022'!$B1342</f>
        <v>0</v>
      </c>
      <c r="W48" s="109">
        <f>'[1]B9B.DCQH-XA-TK 2022'!$B1342</f>
        <v>0</v>
      </c>
    </row>
    <row r="49" spans="1:23" ht="15.75" customHeight="1" x14ac:dyDescent="0.25">
      <c r="A49" s="106" t="s">
        <v>639</v>
      </c>
      <c r="B49" s="107">
        <f t="shared" si="31"/>
        <v>1220.5299999999997</v>
      </c>
      <c r="C49" s="98">
        <v>0</v>
      </c>
      <c r="D49" s="98">
        <v>0</v>
      </c>
      <c r="E49" s="98">
        <v>0</v>
      </c>
      <c r="F49" s="98">
        <v>0</v>
      </c>
      <c r="G49" s="98">
        <v>0</v>
      </c>
      <c r="H49" s="98">
        <v>0</v>
      </c>
      <c r="I49" s="98">
        <v>0</v>
      </c>
      <c r="J49" s="98">
        <v>93.009999999999991</v>
      </c>
      <c r="K49" s="98">
        <v>169.13</v>
      </c>
      <c r="L49" s="98">
        <v>958.38999999999987</v>
      </c>
      <c r="M49" s="87">
        <f>'[1]B9B.DCQH-XA-TK 2022'!B1143</f>
        <v>0</v>
      </c>
      <c r="N49" s="87">
        <f>'[1]B9B.DCQH-XA-TK 2022'!B1243</f>
        <v>0</v>
      </c>
      <c r="O49" s="109">
        <f>'[1]B9B.DCQH-XA-TK 2022'!$B1343</f>
        <v>0</v>
      </c>
      <c r="P49" s="109">
        <f>'[1]B9B.DCQH-XA-TK 2022'!$B1444</f>
        <v>0</v>
      </c>
      <c r="Q49" s="109">
        <f>'[1]B9B.DCQH-XA-TK 2022'!$B1343</f>
        <v>0</v>
      </c>
      <c r="R49" s="109">
        <f>'[1]B9B.DCQH-XA-TK 2022'!$B1343</f>
        <v>0</v>
      </c>
      <c r="S49" s="109">
        <f>'[1]B9B.DCQH-XA-TK 2022'!$B1343</f>
        <v>0</v>
      </c>
      <c r="T49" s="109">
        <f>'[1]B9B.DCQH-XA-TK 2022'!$B1343</f>
        <v>0</v>
      </c>
      <c r="U49" s="109">
        <f>'[1]B9B.DCQH-XA-TK 2022'!$B1343</f>
        <v>0</v>
      </c>
      <c r="V49" s="109">
        <f>'[1]B9B.DCQH-XA-TK 2022'!$B1343</f>
        <v>0</v>
      </c>
      <c r="W49" s="109">
        <f>'[1]B9B.DCQH-XA-TK 2022'!$B1343</f>
        <v>0</v>
      </c>
    </row>
    <row r="50" spans="1:23" s="105" customFormat="1" ht="15.75" customHeight="1" x14ac:dyDescent="0.25">
      <c r="A50" s="101" t="s">
        <v>640</v>
      </c>
      <c r="B50" s="102">
        <f>SUM(B51:B54)</f>
        <v>13533.589999999995</v>
      </c>
      <c r="C50" s="103">
        <f>SUM(C51:C54)</f>
        <v>735.78999999999974</v>
      </c>
      <c r="D50" s="103">
        <f>SUM(D51:D54)</f>
        <v>0.13</v>
      </c>
      <c r="E50" s="103">
        <f>SUM(E51:E54)</f>
        <v>4812.2499999999991</v>
      </c>
      <c r="F50" s="103">
        <f t="shared" ref="F50:K50" si="32">SUM(F51:F54)</f>
        <v>41.060000000000009</v>
      </c>
      <c r="G50" s="103">
        <f t="shared" si="32"/>
        <v>1728.0599999999993</v>
      </c>
      <c r="H50" s="103">
        <f t="shared" si="32"/>
        <v>443.02</v>
      </c>
      <c r="I50" s="103">
        <f t="shared" si="32"/>
        <v>1993.73</v>
      </c>
      <c r="J50" s="103">
        <f t="shared" si="32"/>
        <v>0</v>
      </c>
      <c r="K50" s="103">
        <f t="shared" si="32"/>
        <v>239.81</v>
      </c>
      <c r="L50" s="103">
        <f>SUM(L51:L54)</f>
        <v>3539.739999999998</v>
      </c>
      <c r="M50" s="104">
        <f>SUM(M51:M54)</f>
        <v>0</v>
      </c>
      <c r="N50" s="104">
        <f>SUM(N51:N54)</f>
        <v>0</v>
      </c>
      <c r="O50" s="104">
        <f>SUM(O51:O54)</f>
        <v>0</v>
      </c>
      <c r="P50" s="104">
        <f t="shared" ref="P50:W50" si="33">SUM(P51:P54)</f>
        <v>0</v>
      </c>
      <c r="Q50" s="104">
        <f t="shared" si="33"/>
        <v>0</v>
      </c>
      <c r="R50" s="104">
        <f t="shared" si="33"/>
        <v>0</v>
      </c>
      <c r="S50" s="104">
        <f t="shared" si="33"/>
        <v>0</v>
      </c>
      <c r="T50" s="104">
        <f t="shared" si="33"/>
        <v>0</v>
      </c>
      <c r="U50" s="104">
        <f t="shared" si="33"/>
        <v>0</v>
      </c>
      <c r="V50" s="104">
        <f t="shared" si="33"/>
        <v>0</v>
      </c>
      <c r="W50" s="104">
        <f t="shared" si="33"/>
        <v>0</v>
      </c>
    </row>
    <row r="51" spans="1:23" ht="15.75" customHeight="1" x14ac:dyDescent="0.25">
      <c r="A51" s="108" t="s">
        <v>641</v>
      </c>
      <c r="B51" s="107">
        <f>SUM(C51:O51)</f>
        <v>458.1099999999999</v>
      </c>
      <c r="C51" s="98">
        <v>72.89</v>
      </c>
      <c r="D51" s="98">
        <v>0</v>
      </c>
      <c r="E51" s="98">
        <v>66.099999999999994</v>
      </c>
      <c r="F51" s="98">
        <v>0</v>
      </c>
      <c r="G51" s="98">
        <v>7.52</v>
      </c>
      <c r="H51" s="98">
        <v>0</v>
      </c>
      <c r="I51" s="98">
        <v>0</v>
      </c>
      <c r="J51" s="98">
        <v>0</v>
      </c>
      <c r="K51" s="98">
        <v>91.759999999999991</v>
      </c>
      <c r="L51" s="98">
        <v>219.83999999999992</v>
      </c>
      <c r="M51" s="87">
        <f>'[1]B9B.DCQH-XA-TK 2022'!B1145</f>
        <v>0</v>
      </c>
      <c r="N51" s="87">
        <f>'[1]B9B.DCQH-XA-TK 2022'!B1245</f>
        <v>0</v>
      </c>
      <c r="O51" s="109">
        <f>'[1]B9B.DCQH-XA-TK 2022'!$B1345</f>
        <v>0</v>
      </c>
      <c r="P51" s="109">
        <f>'[1]B9B.DCQH-XA-TK 2022'!$B1445</f>
        <v>0</v>
      </c>
      <c r="Q51" s="109">
        <f>'[1]B9B.DCQH-XA-TK 2022'!$B1345</f>
        <v>0</v>
      </c>
      <c r="R51" s="109">
        <f>'[1]B9B.DCQH-XA-TK 2022'!$B1345</f>
        <v>0</v>
      </c>
      <c r="S51" s="109">
        <f>'[1]B9B.DCQH-XA-TK 2022'!$B1345</f>
        <v>0</v>
      </c>
      <c r="T51" s="109">
        <f>'[1]B9B.DCQH-XA-TK 2022'!$B1345</f>
        <v>0</v>
      </c>
      <c r="U51" s="109">
        <f>'[1]B9B.DCQH-XA-TK 2022'!$B1345</f>
        <v>0</v>
      </c>
      <c r="V51" s="109">
        <f>'[1]B9B.DCQH-XA-TK 2022'!$B1345</f>
        <v>0</v>
      </c>
      <c r="W51" s="109">
        <f>'[1]B9B.DCQH-XA-TK 2022'!$B1345</f>
        <v>0</v>
      </c>
    </row>
    <row r="52" spans="1:23" ht="15.75" customHeight="1" x14ac:dyDescent="0.25">
      <c r="A52" s="108" t="s">
        <v>642</v>
      </c>
      <c r="B52" s="107">
        <f>SUM(C52:O52)</f>
        <v>13075.479999999994</v>
      </c>
      <c r="C52" s="98">
        <v>662.89999999999975</v>
      </c>
      <c r="D52" s="98">
        <v>0.13</v>
      </c>
      <c r="E52" s="98">
        <v>4746.1499999999987</v>
      </c>
      <c r="F52" s="98">
        <v>41.060000000000009</v>
      </c>
      <c r="G52" s="98">
        <v>1720.5399999999993</v>
      </c>
      <c r="H52" s="98">
        <v>443.02</v>
      </c>
      <c r="I52" s="98">
        <v>1993.73</v>
      </c>
      <c r="J52" s="98">
        <v>0</v>
      </c>
      <c r="K52" s="98">
        <v>148.05000000000001</v>
      </c>
      <c r="L52" s="98">
        <v>3319.8999999999978</v>
      </c>
      <c r="M52" s="87">
        <f>'[1]B9B.DCQH-XA-TK 2022'!B1146</f>
        <v>0</v>
      </c>
      <c r="N52" s="87">
        <f>'[1]B9B.DCQH-XA-TK 2022'!B1246</f>
        <v>0</v>
      </c>
      <c r="O52" s="109">
        <f>'[1]B9B.DCQH-XA-TK 2022'!$B1346</f>
        <v>0</v>
      </c>
      <c r="P52" s="109">
        <f>'[1]B9B.DCQH-XA-TK 2022'!$B1446</f>
        <v>0</v>
      </c>
      <c r="Q52" s="109">
        <f>'[1]B9B.DCQH-XA-TK 2022'!$B1346</f>
        <v>0</v>
      </c>
      <c r="R52" s="109">
        <f>'[1]B9B.DCQH-XA-TK 2022'!$B1346</f>
        <v>0</v>
      </c>
      <c r="S52" s="109">
        <f>'[1]B9B.DCQH-XA-TK 2022'!$B1346</f>
        <v>0</v>
      </c>
      <c r="T52" s="109">
        <f>'[1]B9B.DCQH-XA-TK 2022'!$B1346</f>
        <v>0</v>
      </c>
      <c r="U52" s="109">
        <f>'[1]B9B.DCQH-XA-TK 2022'!$B1346</f>
        <v>0</v>
      </c>
      <c r="V52" s="109">
        <f>'[1]B9B.DCQH-XA-TK 2022'!$B1346</f>
        <v>0</v>
      </c>
      <c r="W52" s="109">
        <f>'[1]B9B.DCQH-XA-TK 2022'!$B1346</f>
        <v>0</v>
      </c>
    </row>
    <row r="53" spans="1:23" ht="15.75" customHeight="1" x14ac:dyDescent="0.25">
      <c r="A53" s="108" t="s">
        <v>643</v>
      </c>
      <c r="B53" s="107">
        <f>SUM(C53:O53)</f>
        <v>0</v>
      </c>
      <c r="C53" s="98">
        <v>0</v>
      </c>
      <c r="D53" s="98">
        <v>0</v>
      </c>
      <c r="E53" s="98">
        <v>0</v>
      </c>
      <c r="F53" s="98">
        <v>0</v>
      </c>
      <c r="G53" s="98">
        <v>0</v>
      </c>
      <c r="H53" s="98">
        <v>0</v>
      </c>
      <c r="I53" s="98">
        <v>0</v>
      </c>
      <c r="J53" s="98">
        <v>0</v>
      </c>
      <c r="K53" s="98">
        <v>0</v>
      </c>
      <c r="L53" s="98">
        <v>0</v>
      </c>
      <c r="M53" s="87">
        <f>'[1]B9B.DCQH-XA-TK 2022'!B1147</f>
        <v>0</v>
      </c>
      <c r="N53" s="87">
        <f>'[1]B9B.DCQH-XA-TK 2022'!B1247</f>
        <v>0</v>
      </c>
      <c r="O53" s="109">
        <f>'[1]B9B.DCQH-XA-TK 2022'!$B1347</f>
        <v>0</v>
      </c>
      <c r="P53" s="109">
        <f>'[1]B9B.DCQH-XA-TK 2022'!$B1447</f>
        <v>0</v>
      </c>
      <c r="Q53" s="109">
        <f>'[1]B9B.DCQH-XA-TK 2022'!$B1347</f>
        <v>0</v>
      </c>
      <c r="R53" s="109">
        <f>'[1]B9B.DCQH-XA-TK 2022'!$B1347</f>
        <v>0</v>
      </c>
      <c r="S53" s="109">
        <f>'[1]B9B.DCQH-XA-TK 2022'!$B1347</f>
        <v>0</v>
      </c>
      <c r="T53" s="109">
        <f>'[1]B9B.DCQH-XA-TK 2022'!$B1347</f>
        <v>0</v>
      </c>
      <c r="U53" s="109">
        <f>'[1]B9B.DCQH-XA-TK 2022'!$B1347</f>
        <v>0</v>
      </c>
      <c r="V53" s="109">
        <f>'[1]B9B.DCQH-XA-TK 2022'!$B1347</f>
        <v>0</v>
      </c>
      <c r="W53" s="109">
        <f>'[1]B9B.DCQH-XA-TK 2022'!$B1347</f>
        <v>0</v>
      </c>
    </row>
    <row r="54" spans="1:23" ht="15.75" customHeight="1" x14ac:dyDescent="0.25">
      <c r="A54" s="108" t="s">
        <v>644</v>
      </c>
      <c r="B54" s="107">
        <f>SUM(C54:O54)</f>
        <v>0</v>
      </c>
      <c r="C54" s="98">
        <v>0</v>
      </c>
      <c r="D54" s="98">
        <v>0</v>
      </c>
      <c r="E54" s="98">
        <v>0</v>
      </c>
      <c r="F54" s="98">
        <v>0</v>
      </c>
      <c r="G54" s="98">
        <v>0</v>
      </c>
      <c r="H54" s="98">
        <v>0</v>
      </c>
      <c r="I54" s="98">
        <v>0</v>
      </c>
      <c r="J54" s="98">
        <v>0</v>
      </c>
      <c r="K54" s="98">
        <v>0</v>
      </c>
      <c r="L54" s="98">
        <v>0</v>
      </c>
      <c r="M54" s="87">
        <f>'[1]B9B.DCQH-XA-TK 2022'!B1148</f>
        <v>0</v>
      </c>
      <c r="N54" s="87">
        <f>'[1]B9B.DCQH-XA-TK 2022'!B1248</f>
        <v>0</v>
      </c>
      <c r="O54" s="109">
        <f>'[1]B9B.DCQH-XA-TK 2022'!$B1348</f>
        <v>0</v>
      </c>
      <c r="P54" s="109">
        <f>'[1]B9B.DCQH-XA-TK 2022'!$B1448</f>
        <v>0</v>
      </c>
      <c r="Q54" s="109">
        <f>'[1]B9B.DCQH-XA-TK 2022'!$B1348</f>
        <v>0</v>
      </c>
      <c r="R54" s="109">
        <f>'[1]B9B.DCQH-XA-TK 2022'!$B1348</f>
        <v>0</v>
      </c>
      <c r="S54" s="109">
        <f>'[1]B9B.DCQH-XA-TK 2022'!$B1348</f>
        <v>0</v>
      </c>
      <c r="T54" s="109">
        <f>'[1]B9B.DCQH-XA-TK 2022'!$B1348</f>
        <v>0</v>
      </c>
      <c r="U54" s="109">
        <f>'[1]B9B.DCQH-XA-TK 2022'!$B1348</f>
        <v>0</v>
      </c>
      <c r="V54" s="109">
        <f>'[1]B9B.DCQH-XA-TK 2022'!$B1348</f>
        <v>0</v>
      </c>
      <c r="W54" s="109">
        <f>'[1]B9B.DCQH-XA-TK 2022'!$B1348</f>
        <v>0</v>
      </c>
    </row>
    <row r="55" spans="1:23" s="95" customFormat="1" ht="15.75" customHeight="1" x14ac:dyDescent="0.25">
      <c r="A55" s="92" t="s">
        <v>645</v>
      </c>
      <c r="B55" s="100">
        <f>SUM(B56:B58)</f>
        <v>9408.5199999999986</v>
      </c>
      <c r="C55" s="93">
        <f>SUM(C56:C58)</f>
        <v>358.34000000000009</v>
      </c>
      <c r="D55" s="93">
        <f>SUM(D56:D58)</f>
        <v>1.1600000000000001</v>
      </c>
      <c r="E55" s="93">
        <f>SUM(E56:E58)</f>
        <v>573.84999999999991</v>
      </c>
      <c r="F55" s="93">
        <f t="shared" ref="F55:K55" si="34">SUM(F56:F58)</f>
        <v>0</v>
      </c>
      <c r="G55" s="93">
        <f t="shared" si="34"/>
        <v>512.78999999999985</v>
      </c>
      <c r="H55" s="93">
        <f t="shared" si="34"/>
        <v>18.040000000000003</v>
      </c>
      <c r="I55" s="93">
        <f t="shared" si="34"/>
        <v>339.65000000000003</v>
      </c>
      <c r="J55" s="93">
        <f t="shared" si="34"/>
        <v>0</v>
      </c>
      <c r="K55" s="93">
        <f t="shared" si="34"/>
        <v>3851.54</v>
      </c>
      <c r="L55" s="93">
        <f>SUM(L56:L58)</f>
        <v>3753.1499999999978</v>
      </c>
      <c r="M55" s="86">
        <f>SUM(M56:M58)</f>
        <v>0</v>
      </c>
      <c r="N55" s="86">
        <f>SUM(N56:N58)</f>
        <v>0</v>
      </c>
      <c r="O55" s="86">
        <f>SUM(O56:O58)</f>
        <v>0</v>
      </c>
      <c r="P55" s="86">
        <f t="shared" ref="P55:W55" si="35">SUM(P56:P58)</f>
        <v>0</v>
      </c>
      <c r="Q55" s="86">
        <f t="shared" si="35"/>
        <v>0</v>
      </c>
      <c r="R55" s="86">
        <f t="shared" si="35"/>
        <v>0</v>
      </c>
      <c r="S55" s="86">
        <f t="shared" si="35"/>
        <v>0</v>
      </c>
      <c r="T55" s="86">
        <f t="shared" si="35"/>
        <v>0</v>
      </c>
      <c r="U55" s="86">
        <f t="shared" si="35"/>
        <v>0</v>
      </c>
      <c r="V55" s="86">
        <f t="shared" si="35"/>
        <v>0</v>
      </c>
      <c r="W55" s="86">
        <f t="shared" si="35"/>
        <v>0</v>
      </c>
    </row>
    <row r="56" spans="1:23" ht="15.75" customHeight="1" x14ac:dyDescent="0.25">
      <c r="A56" s="108" t="s">
        <v>646</v>
      </c>
      <c r="B56" s="107">
        <f>SUM(C56:O56)</f>
        <v>5012.6699999999992</v>
      </c>
      <c r="C56" s="98">
        <v>222.10000000000002</v>
      </c>
      <c r="D56" s="98">
        <v>0.9</v>
      </c>
      <c r="E56" s="98">
        <v>377.85999999999996</v>
      </c>
      <c r="F56" s="98">
        <v>0</v>
      </c>
      <c r="G56" s="98">
        <v>68.989999999999995</v>
      </c>
      <c r="H56" s="98">
        <v>11.39</v>
      </c>
      <c r="I56" s="98">
        <v>32.590000000000003</v>
      </c>
      <c r="J56" s="98">
        <v>0</v>
      </c>
      <c r="K56" s="98">
        <v>2229.5899999999997</v>
      </c>
      <c r="L56" s="98">
        <v>2069.2499999999995</v>
      </c>
      <c r="M56" s="87">
        <f>'[1]B9B.DCQH-XA-TK 2022'!B1150</f>
        <v>0</v>
      </c>
      <c r="N56" s="87">
        <f>'[1]B9B.DCQH-XA-TK 2022'!B1250</f>
        <v>0</v>
      </c>
      <c r="O56" s="109">
        <f>'[1]B9B.DCQH-XA-TK 2022'!$B1350</f>
        <v>0</v>
      </c>
      <c r="P56" s="109">
        <f>'[1]B9B.DCQH-XA-TK 2022'!$B1450</f>
        <v>0</v>
      </c>
      <c r="Q56" s="109">
        <f>'[1]B9B.DCQH-XA-TK 2022'!$B1350</f>
        <v>0</v>
      </c>
      <c r="R56" s="109">
        <f>'[1]B9B.DCQH-XA-TK 2022'!$B1350</f>
        <v>0</v>
      </c>
      <c r="S56" s="109">
        <f>'[1]B9B.DCQH-XA-TK 2022'!$B1350</f>
        <v>0</v>
      </c>
      <c r="T56" s="109">
        <f>'[1]B9B.DCQH-XA-TK 2022'!$B1350</f>
        <v>0</v>
      </c>
      <c r="U56" s="109">
        <f>'[1]B9B.DCQH-XA-TK 2022'!$B1350</f>
        <v>0</v>
      </c>
      <c r="V56" s="109">
        <f>'[1]B9B.DCQH-XA-TK 2022'!$B1350</f>
        <v>0</v>
      </c>
      <c r="W56" s="109">
        <f>'[1]B9B.DCQH-XA-TK 2022'!$B1350</f>
        <v>0</v>
      </c>
    </row>
    <row r="57" spans="1:23" ht="15.75" customHeight="1" x14ac:dyDescent="0.25">
      <c r="A57" s="108" t="s">
        <v>647</v>
      </c>
      <c r="B57" s="107">
        <f>SUM(C57:O57)</f>
        <v>4166.5199999999986</v>
      </c>
      <c r="C57" s="98">
        <v>89.950000000000017</v>
      </c>
      <c r="D57" s="98">
        <v>0.26</v>
      </c>
      <c r="E57" s="98">
        <v>189.07999999999998</v>
      </c>
      <c r="F57" s="98">
        <v>0</v>
      </c>
      <c r="G57" s="98">
        <v>442.77999999999986</v>
      </c>
      <c r="H57" s="98">
        <v>0</v>
      </c>
      <c r="I57" s="98">
        <v>260.64000000000004</v>
      </c>
      <c r="J57" s="98">
        <v>0</v>
      </c>
      <c r="K57" s="98">
        <v>1621.95</v>
      </c>
      <c r="L57" s="98">
        <v>1561.8599999999985</v>
      </c>
      <c r="M57" s="87">
        <f>'[1]B9B.DCQH-XA-TK 2022'!B1151</f>
        <v>0</v>
      </c>
      <c r="N57" s="87">
        <f>'[1]B9B.DCQH-XA-TK 2022'!B1251</f>
        <v>0</v>
      </c>
      <c r="O57" s="109">
        <f>'[1]B9B.DCQH-XA-TK 2022'!$B1351</f>
        <v>0</v>
      </c>
      <c r="P57" s="109">
        <f>'[1]B9B.DCQH-XA-TK 2022'!$B1451</f>
        <v>0</v>
      </c>
      <c r="Q57" s="109">
        <f>'[1]B9B.DCQH-XA-TK 2022'!$B1351</f>
        <v>0</v>
      </c>
      <c r="R57" s="109">
        <f>'[1]B9B.DCQH-XA-TK 2022'!$B1351</f>
        <v>0</v>
      </c>
      <c r="S57" s="109">
        <f>'[1]B9B.DCQH-XA-TK 2022'!$B1351</f>
        <v>0</v>
      </c>
      <c r="T57" s="109">
        <f>'[1]B9B.DCQH-XA-TK 2022'!$B1351</f>
        <v>0</v>
      </c>
      <c r="U57" s="109">
        <f>'[1]B9B.DCQH-XA-TK 2022'!$B1351</f>
        <v>0</v>
      </c>
      <c r="V57" s="109">
        <f>'[1]B9B.DCQH-XA-TK 2022'!$B1351</f>
        <v>0</v>
      </c>
      <c r="W57" s="109">
        <f>'[1]B9B.DCQH-XA-TK 2022'!$B1351</f>
        <v>0</v>
      </c>
    </row>
    <row r="58" spans="1:23" ht="15.75" customHeight="1" x14ac:dyDescent="0.25">
      <c r="A58" s="108" t="s">
        <v>648</v>
      </c>
      <c r="B58" s="107">
        <f>SUM(C58:O58)</f>
        <v>229.33</v>
      </c>
      <c r="C58" s="98">
        <v>46.29</v>
      </c>
      <c r="D58" s="98">
        <v>0</v>
      </c>
      <c r="E58" s="98">
        <v>6.91</v>
      </c>
      <c r="F58" s="98">
        <v>0</v>
      </c>
      <c r="G58" s="98">
        <v>1.02</v>
      </c>
      <c r="H58" s="98">
        <v>6.6500000000000012</v>
      </c>
      <c r="I58" s="98">
        <v>46.42</v>
      </c>
      <c r="J58" s="98">
        <v>0</v>
      </c>
      <c r="K58" s="98">
        <v>0</v>
      </c>
      <c r="L58" s="98">
        <v>122.04</v>
      </c>
      <c r="M58" s="87"/>
      <c r="N58" s="87"/>
      <c r="O58" s="87"/>
      <c r="P58" s="87"/>
      <c r="Q58" s="87"/>
      <c r="R58" s="87"/>
      <c r="S58" s="87"/>
      <c r="T58" s="87"/>
      <c r="U58" s="87"/>
      <c r="V58" s="87"/>
      <c r="W58" s="87"/>
    </row>
    <row r="59" spans="1:23" s="95" customFormat="1" ht="15.75" customHeight="1" x14ac:dyDescent="0.25">
      <c r="A59" s="92" t="s">
        <v>650</v>
      </c>
      <c r="B59" s="100">
        <f>B60+B78</f>
        <v>143629.79000000027</v>
      </c>
      <c r="C59" s="93">
        <f>C60+C78</f>
        <v>19843.080000000147</v>
      </c>
      <c r="D59" s="93">
        <f>D60+D78</f>
        <v>3.7799999999999994</v>
      </c>
      <c r="E59" s="93">
        <f>E60+E78</f>
        <v>12674.81000000001</v>
      </c>
      <c r="F59" s="93">
        <f t="shared" ref="F59:K59" si="36">F60+F78</f>
        <v>1791.4199999999994</v>
      </c>
      <c r="G59" s="93">
        <f t="shared" si="36"/>
        <v>11879.39000000001</v>
      </c>
      <c r="H59" s="93">
        <f t="shared" si="36"/>
        <v>3324.540000000005</v>
      </c>
      <c r="I59" s="93">
        <f t="shared" si="36"/>
        <v>13002.830000000005</v>
      </c>
      <c r="J59" s="93">
        <f t="shared" si="36"/>
        <v>18134.330000000045</v>
      </c>
      <c r="K59" s="93">
        <f t="shared" si="36"/>
        <v>39874.04000000003</v>
      </c>
      <c r="L59" s="93">
        <f>L60+L78</f>
        <v>23101.570000000018</v>
      </c>
      <c r="M59" s="86">
        <f>M60+M78</f>
        <v>0</v>
      </c>
      <c r="N59" s="86">
        <f>N60+N78</f>
        <v>0</v>
      </c>
      <c r="O59" s="86">
        <f>O60+O78</f>
        <v>0</v>
      </c>
      <c r="P59" s="86">
        <f t="shared" ref="P59:W59" si="37">P60+P78</f>
        <v>0</v>
      </c>
      <c r="Q59" s="86">
        <f t="shared" si="37"/>
        <v>0</v>
      </c>
      <c r="R59" s="86">
        <f t="shared" si="37"/>
        <v>0</v>
      </c>
      <c r="S59" s="86">
        <f t="shared" si="37"/>
        <v>0</v>
      </c>
      <c r="T59" s="86">
        <f t="shared" si="37"/>
        <v>0</v>
      </c>
      <c r="U59" s="86">
        <f t="shared" si="37"/>
        <v>0</v>
      </c>
      <c r="V59" s="86">
        <f t="shared" si="37"/>
        <v>0</v>
      </c>
      <c r="W59" s="86">
        <f t="shared" si="37"/>
        <v>0</v>
      </c>
    </row>
    <row r="60" spans="1:23" s="95" customFormat="1" ht="15.75" customHeight="1" x14ac:dyDescent="0.25">
      <c r="A60" s="92" t="s">
        <v>627</v>
      </c>
      <c r="B60" s="100">
        <f>B61+B73</f>
        <v>113530.54000000024</v>
      </c>
      <c r="C60" s="93">
        <f>C61+C73</f>
        <v>19060.460000000148</v>
      </c>
      <c r="D60" s="93">
        <f>D61+D73</f>
        <v>0</v>
      </c>
      <c r="E60" s="93">
        <f>E61+E73</f>
        <v>10916.73000000001</v>
      </c>
      <c r="F60" s="93">
        <f t="shared" ref="F60:K60" si="38">F61+F73</f>
        <v>1726.1399999999994</v>
      </c>
      <c r="G60" s="93">
        <f t="shared" si="38"/>
        <v>10811.840000000009</v>
      </c>
      <c r="H60" s="93">
        <f t="shared" si="38"/>
        <v>2985.4100000000053</v>
      </c>
      <c r="I60" s="93">
        <f t="shared" si="38"/>
        <v>12572.570000000005</v>
      </c>
      <c r="J60" s="93">
        <f t="shared" si="38"/>
        <v>16988.480000000043</v>
      </c>
      <c r="K60" s="93">
        <f t="shared" si="38"/>
        <v>27826.690000000021</v>
      </c>
      <c r="L60" s="93">
        <f>L61+L73</f>
        <v>10642.219999999998</v>
      </c>
      <c r="M60" s="86">
        <f>M61+M73</f>
        <v>0</v>
      </c>
      <c r="N60" s="86">
        <f>N61+N73</f>
        <v>0</v>
      </c>
      <c r="O60" s="86">
        <f>O61+O73</f>
        <v>0</v>
      </c>
      <c r="P60" s="86">
        <f t="shared" ref="P60:W60" si="39">P61+P73</f>
        <v>0</v>
      </c>
      <c r="Q60" s="86">
        <f t="shared" si="39"/>
        <v>0</v>
      </c>
      <c r="R60" s="86">
        <f t="shared" si="39"/>
        <v>0</v>
      </c>
      <c r="S60" s="86">
        <f t="shared" si="39"/>
        <v>0</v>
      </c>
      <c r="T60" s="86">
        <f t="shared" si="39"/>
        <v>0</v>
      </c>
      <c r="U60" s="86">
        <f t="shared" si="39"/>
        <v>0</v>
      </c>
      <c r="V60" s="86">
        <f t="shared" si="39"/>
        <v>0</v>
      </c>
      <c r="W60" s="86">
        <f t="shared" si="39"/>
        <v>0</v>
      </c>
    </row>
    <row r="61" spans="1:23" s="105" customFormat="1" ht="15.75" customHeight="1" x14ac:dyDescent="0.25">
      <c r="A61" s="101" t="s">
        <v>628</v>
      </c>
      <c r="B61" s="102">
        <f>B62+B68+B69+B70+B71+B72</f>
        <v>22140.799999999999</v>
      </c>
      <c r="C61" s="103">
        <f>C62+C68+C69+C70+C71+C72</f>
        <v>1233.3399999999997</v>
      </c>
      <c r="D61" s="103">
        <f>D62+D68+D69+D70+D71+D72</f>
        <v>0</v>
      </c>
      <c r="E61" s="103">
        <f>E62+E68+E69+E70+E71+E72</f>
        <v>114.42999999999999</v>
      </c>
      <c r="F61" s="103">
        <f t="shared" ref="F61:K61" si="40">F62+F68+F69+F70+F71+F72</f>
        <v>0</v>
      </c>
      <c r="G61" s="103">
        <f t="shared" si="40"/>
        <v>42.24</v>
      </c>
      <c r="H61" s="103">
        <f t="shared" si="40"/>
        <v>73.86</v>
      </c>
      <c r="I61" s="103">
        <f t="shared" si="40"/>
        <v>180.38</v>
      </c>
      <c r="J61" s="103">
        <f t="shared" si="40"/>
        <v>409.62000000000006</v>
      </c>
      <c r="K61" s="103">
        <f t="shared" si="40"/>
        <v>14716.930000000004</v>
      </c>
      <c r="L61" s="103">
        <f>L62+L68+L69+L70+L71+L72</f>
        <v>5370</v>
      </c>
      <c r="M61" s="104">
        <f>M62+M68+M69+M70+M71+M72</f>
        <v>0</v>
      </c>
      <c r="N61" s="104">
        <f>N62+N68+N69+N70+N71+N72</f>
        <v>0</v>
      </c>
      <c r="O61" s="104">
        <f>O62+O68+O69+O70+O71+O72</f>
        <v>0</v>
      </c>
      <c r="P61" s="110">
        <f>P62+P68+P70+P70+P71+P72</f>
        <v>0</v>
      </c>
      <c r="Q61" s="104">
        <f t="shared" ref="Q61:W61" si="41">Q62+Q68+Q69+Q70+Q71+Q72</f>
        <v>0</v>
      </c>
      <c r="R61" s="104">
        <f t="shared" si="41"/>
        <v>0</v>
      </c>
      <c r="S61" s="104">
        <f t="shared" si="41"/>
        <v>0</v>
      </c>
      <c r="T61" s="104">
        <f t="shared" si="41"/>
        <v>0</v>
      </c>
      <c r="U61" s="104">
        <f t="shared" si="41"/>
        <v>0</v>
      </c>
      <c r="V61" s="104">
        <f t="shared" si="41"/>
        <v>0</v>
      </c>
      <c r="W61" s="104">
        <f t="shared" si="41"/>
        <v>0</v>
      </c>
    </row>
    <row r="62" spans="1:23" ht="15.75" customHeight="1" x14ac:dyDescent="0.25">
      <c r="A62" s="106" t="s">
        <v>629</v>
      </c>
      <c r="B62" s="107">
        <f>SUM(B63:B67)</f>
        <v>21593.410000000003</v>
      </c>
      <c r="C62" s="98">
        <f>SUM(C63:C67)</f>
        <v>1233.3399999999997</v>
      </c>
      <c r="D62" s="98">
        <f>SUM(D63:D67)</f>
        <v>0</v>
      </c>
      <c r="E62" s="98">
        <f>SUM(E63:E67)</f>
        <v>114.42999999999999</v>
      </c>
      <c r="F62" s="98">
        <f t="shared" ref="F62:K62" si="42">SUM(F63:F67)</f>
        <v>0</v>
      </c>
      <c r="G62" s="98">
        <f t="shared" si="42"/>
        <v>42.24</v>
      </c>
      <c r="H62" s="98">
        <f t="shared" si="42"/>
        <v>73.86</v>
      </c>
      <c r="I62" s="98">
        <f t="shared" si="42"/>
        <v>180.38</v>
      </c>
      <c r="J62" s="98">
        <f t="shared" si="42"/>
        <v>409.62000000000006</v>
      </c>
      <c r="K62" s="98">
        <f t="shared" si="42"/>
        <v>14224.290000000005</v>
      </c>
      <c r="L62" s="98">
        <f>SUM(L63:L67)</f>
        <v>5315.25</v>
      </c>
      <c r="M62" s="87">
        <f>SUM(M63:M67)</f>
        <v>0</v>
      </c>
      <c r="N62" s="87">
        <f>SUM(N63:N67)</f>
        <v>0</v>
      </c>
      <c r="O62" s="87">
        <f>SUM(O63:O67)</f>
        <v>0</v>
      </c>
      <c r="P62" s="87">
        <f t="shared" ref="P62:W62" si="43">SUM(P63:P67)</f>
        <v>0</v>
      </c>
      <c r="Q62" s="87">
        <f t="shared" si="43"/>
        <v>0</v>
      </c>
      <c r="R62" s="87">
        <f t="shared" si="43"/>
        <v>0</v>
      </c>
      <c r="S62" s="87">
        <f t="shared" si="43"/>
        <v>0</v>
      </c>
      <c r="T62" s="87">
        <f t="shared" si="43"/>
        <v>0</v>
      </c>
      <c r="U62" s="87">
        <f t="shared" si="43"/>
        <v>0</v>
      </c>
      <c r="V62" s="87">
        <f t="shared" si="43"/>
        <v>0</v>
      </c>
      <c r="W62" s="87">
        <f t="shared" si="43"/>
        <v>0</v>
      </c>
    </row>
    <row r="63" spans="1:23" ht="15.75" customHeight="1" x14ac:dyDescent="0.25">
      <c r="A63" s="108" t="s">
        <v>630</v>
      </c>
      <c r="B63" s="107">
        <f t="shared" ref="B63:B72" si="44">SUM(C63:O63)</f>
        <v>992.08000000000015</v>
      </c>
      <c r="C63" s="98">
        <v>0</v>
      </c>
      <c r="D63" s="98">
        <v>0</v>
      </c>
      <c r="E63" s="98">
        <v>0</v>
      </c>
      <c r="F63" s="98">
        <v>0</v>
      </c>
      <c r="G63" s="98">
        <v>0</v>
      </c>
      <c r="H63" s="98">
        <v>0</v>
      </c>
      <c r="I63" s="98">
        <v>0</v>
      </c>
      <c r="J63" s="98">
        <v>0</v>
      </c>
      <c r="K63" s="98">
        <v>620.23000000000013</v>
      </c>
      <c r="L63" s="98">
        <v>371.84999999999997</v>
      </c>
      <c r="M63" s="87">
        <f>'[1]B9B.DCQH-XA-TK 2022'!B1157</f>
        <v>0</v>
      </c>
      <c r="N63" s="87">
        <f>'[1]B9B.DCQH-XA-TK 2022'!B1257</f>
        <v>0</v>
      </c>
      <c r="O63" s="109">
        <f>'[1]B9B.DCQH-XA-TK 2022'!$B1357</f>
        <v>0</v>
      </c>
      <c r="P63" s="109">
        <f>'[1]B9B.DCQH-XA-TK 2022'!$B1457</f>
        <v>0</v>
      </c>
      <c r="Q63" s="109">
        <f>'[1]B9B.DCQH-XA-TK 2022'!$B1357</f>
        <v>0</v>
      </c>
      <c r="R63" s="109">
        <f>'[1]B9B.DCQH-XA-TK 2022'!$B1357</f>
        <v>0</v>
      </c>
      <c r="S63" s="109">
        <f>'[1]B9B.DCQH-XA-TK 2022'!$B1357</f>
        <v>0</v>
      </c>
      <c r="T63" s="109">
        <f>'[1]B9B.DCQH-XA-TK 2022'!$B1357</f>
        <v>0</v>
      </c>
      <c r="U63" s="109">
        <f>'[1]B9B.DCQH-XA-TK 2022'!$B1357</f>
        <v>0</v>
      </c>
      <c r="V63" s="109">
        <f>'[1]B9B.DCQH-XA-TK 2022'!$B1357</f>
        <v>0</v>
      </c>
      <c r="W63" s="109">
        <f>'[1]B9B.DCQH-XA-TK 2022'!$B1357</f>
        <v>0</v>
      </c>
    </row>
    <row r="64" spans="1:23" ht="15.75" customHeight="1" x14ac:dyDescent="0.25">
      <c r="A64" s="108" t="s">
        <v>631</v>
      </c>
      <c r="B64" s="107">
        <f t="shared" si="44"/>
        <v>5282.58</v>
      </c>
      <c r="C64" s="98">
        <v>5.6000000000000005</v>
      </c>
      <c r="D64" s="98">
        <v>0</v>
      </c>
      <c r="E64" s="98">
        <v>0</v>
      </c>
      <c r="F64" s="98">
        <v>0</v>
      </c>
      <c r="G64" s="98">
        <v>0</v>
      </c>
      <c r="H64" s="98">
        <v>0</v>
      </c>
      <c r="I64" s="98">
        <v>0</v>
      </c>
      <c r="J64" s="98">
        <v>0</v>
      </c>
      <c r="K64" s="98">
        <v>4176.2299999999996</v>
      </c>
      <c r="L64" s="98">
        <v>1100.75</v>
      </c>
      <c r="M64" s="87">
        <f>'[1]B9B.DCQH-XA-TK 2022'!B1158</f>
        <v>0</v>
      </c>
      <c r="N64" s="87">
        <f>'[1]B9B.DCQH-XA-TK 2022'!B1258</f>
        <v>0</v>
      </c>
      <c r="O64" s="109">
        <f>'[1]B9B.DCQH-XA-TK 2022'!$B1358</f>
        <v>0</v>
      </c>
      <c r="P64" s="109">
        <f>'[1]B9B.DCQH-XA-TK 2022'!$B1458</f>
        <v>0</v>
      </c>
      <c r="Q64" s="109">
        <f>'[1]B9B.DCQH-XA-TK 2022'!$B1358</f>
        <v>0</v>
      </c>
      <c r="R64" s="109">
        <f>'[1]B9B.DCQH-XA-TK 2022'!$B1358</f>
        <v>0</v>
      </c>
      <c r="S64" s="109">
        <f>'[1]B9B.DCQH-XA-TK 2022'!$B1358</f>
        <v>0</v>
      </c>
      <c r="T64" s="109">
        <f>'[1]B9B.DCQH-XA-TK 2022'!$B1358</f>
        <v>0</v>
      </c>
      <c r="U64" s="109">
        <f>'[1]B9B.DCQH-XA-TK 2022'!$B1358</f>
        <v>0</v>
      </c>
      <c r="V64" s="109">
        <f>'[1]B9B.DCQH-XA-TK 2022'!$B1358</f>
        <v>0</v>
      </c>
      <c r="W64" s="109">
        <f>'[1]B9B.DCQH-XA-TK 2022'!$B1358</f>
        <v>0</v>
      </c>
    </row>
    <row r="65" spans="1:23" ht="15.75" customHeight="1" x14ac:dyDescent="0.25">
      <c r="A65" s="108" t="s">
        <v>632</v>
      </c>
      <c r="B65" s="107">
        <f t="shared" si="44"/>
        <v>3825.7799999999997</v>
      </c>
      <c r="C65" s="98">
        <v>1024.7299999999998</v>
      </c>
      <c r="D65" s="98">
        <v>0</v>
      </c>
      <c r="E65" s="98">
        <v>0</v>
      </c>
      <c r="F65" s="98">
        <v>0</v>
      </c>
      <c r="G65" s="98">
        <v>0</v>
      </c>
      <c r="H65" s="98">
        <v>0</v>
      </c>
      <c r="I65" s="98">
        <v>0</v>
      </c>
      <c r="J65" s="98">
        <v>59.879999999999995</v>
      </c>
      <c r="K65" s="98">
        <v>2171.44</v>
      </c>
      <c r="L65" s="98">
        <v>569.73</v>
      </c>
      <c r="M65" s="87">
        <f>'[1]B9B.DCQH-XA-TK 2022'!B1159</f>
        <v>0</v>
      </c>
      <c r="N65" s="87">
        <f>'[1]B9B.DCQH-XA-TK 2022'!B1259</f>
        <v>0</v>
      </c>
      <c r="O65" s="109">
        <f>'[1]B9B.DCQH-XA-TK 2022'!$B1359</f>
        <v>0</v>
      </c>
      <c r="P65" s="109">
        <f>'[1]B9B.DCQH-XA-TK 2022'!$B1459</f>
        <v>0</v>
      </c>
      <c r="Q65" s="109">
        <f>'[1]B9B.DCQH-XA-TK 2022'!$B1359</f>
        <v>0</v>
      </c>
      <c r="R65" s="109">
        <f>'[1]B9B.DCQH-XA-TK 2022'!$B1359</f>
        <v>0</v>
      </c>
      <c r="S65" s="109">
        <f>'[1]B9B.DCQH-XA-TK 2022'!$B1359</f>
        <v>0</v>
      </c>
      <c r="T65" s="109">
        <f>'[1]B9B.DCQH-XA-TK 2022'!$B1359</f>
        <v>0</v>
      </c>
      <c r="U65" s="109">
        <f>'[1]B9B.DCQH-XA-TK 2022'!$B1359</f>
        <v>0</v>
      </c>
      <c r="V65" s="109">
        <f>'[1]B9B.DCQH-XA-TK 2022'!$B1359</f>
        <v>0</v>
      </c>
      <c r="W65" s="109">
        <f>'[1]B9B.DCQH-XA-TK 2022'!$B1359</f>
        <v>0</v>
      </c>
    </row>
    <row r="66" spans="1:23" ht="15.75" customHeight="1" x14ac:dyDescent="0.25">
      <c r="A66" s="108" t="s">
        <v>633</v>
      </c>
      <c r="B66" s="107">
        <f t="shared" si="44"/>
        <v>154.65000000000003</v>
      </c>
      <c r="C66" s="98">
        <v>147.76000000000002</v>
      </c>
      <c r="D66" s="98">
        <v>0</v>
      </c>
      <c r="E66" s="98">
        <v>0</v>
      </c>
      <c r="F66" s="98">
        <v>0</v>
      </c>
      <c r="G66" s="98">
        <v>0</v>
      </c>
      <c r="H66" s="98">
        <v>0</v>
      </c>
      <c r="I66" s="98">
        <v>0</v>
      </c>
      <c r="J66" s="98">
        <v>0</v>
      </c>
      <c r="K66" s="98">
        <v>6.8900000000000006</v>
      </c>
      <c r="L66" s="98">
        <v>0</v>
      </c>
      <c r="M66" s="87">
        <f>'[1]B9B.DCQH-XA-TK 2022'!B1160</f>
        <v>0</v>
      </c>
      <c r="N66" s="87">
        <f>'[1]B9B.DCQH-XA-TK 2022'!B1260</f>
        <v>0</v>
      </c>
      <c r="O66" s="109">
        <f>'[1]B9B.DCQH-XA-TK 2022'!$B1360</f>
        <v>0</v>
      </c>
      <c r="P66" s="109">
        <f>'[1]B9B.DCQH-XA-TK 2022'!$B1460</f>
        <v>0</v>
      </c>
      <c r="Q66" s="109">
        <f>'[1]B9B.DCQH-XA-TK 2022'!$B1360</f>
        <v>0</v>
      </c>
      <c r="R66" s="109">
        <f>'[1]B9B.DCQH-XA-TK 2022'!$B1360</f>
        <v>0</v>
      </c>
      <c r="S66" s="109">
        <f>'[1]B9B.DCQH-XA-TK 2022'!$B1360</f>
        <v>0</v>
      </c>
      <c r="T66" s="109">
        <f>'[1]B9B.DCQH-XA-TK 2022'!$B1360</f>
        <v>0</v>
      </c>
      <c r="U66" s="109">
        <f>'[1]B9B.DCQH-XA-TK 2022'!$B1360</f>
        <v>0</v>
      </c>
      <c r="V66" s="109">
        <f>'[1]B9B.DCQH-XA-TK 2022'!$B1360</f>
        <v>0</v>
      </c>
      <c r="W66" s="109">
        <f>'[1]B9B.DCQH-XA-TK 2022'!$B1360</f>
        <v>0</v>
      </c>
    </row>
    <row r="67" spans="1:23" ht="15.75" customHeight="1" x14ac:dyDescent="0.25">
      <c r="A67" s="108" t="s">
        <v>634</v>
      </c>
      <c r="B67" s="107">
        <f t="shared" si="44"/>
        <v>11338.320000000005</v>
      </c>
      <c r="C67" s="98">
        <v>55.25</v>
      </c>
      <c r="D67" s="98">
        <v>0</v>
      </c>
      <c r="E67" s="98">
        <v>114.42999999999999</v>
      </c>
      <c r="F67" s="98">
        <v>0</v>
      </c>
      <c r="G67" s="98">
        <v>42.24</v>
      </c>
      <c r="H67" s="98">
        <v>73.86</v>
      </c>
      <c r="I67" s="98">
        <v>180.38</v>
      </c>
      <c r="J67" s="98">
        <v>349.74000000000007</v>
      </c>
      <c r="K67" s="98">
        <v>7249.5000000000055</v>
      </c>
      <c r="L67" s="98">
        <v>3272.92</v>
      </c>
      <c r="M67" s="87">
        <f>'[1]B9B.DCQH-XA-TK 2022'!B1161</f>
        <v>0</v>
      </c>
      <c r="N67" s="87">
        <f>'[1]B9B.DCQH-XA-TK 2022'!B1261</f>
        <v>0</v>
      </c>
      <c r="O67" s="109">
        <f>'[1]B9B.DCQH-XA-TK 2022'!$B1361</f>
        <v>0</v>
      </c>
      <c r="P67" s="109">
        <f>'[1]B9B.DCQH-XA-TK 2022'!$B1461</f>
        <v>0</v>
      </c>
      <c r="Q67" s="109">
        <f>'[1]B9B.DCQH-XA-TK 2022'!$B1361</f>
        <v>0</v>
      </c>
      <c r="R67" s="109">
        <f>'[1]B9B.DCQH-XA-TK 2022'!$B1361</f>
        <v>0</v>
      </c>
      <c r="S67" s="109">
        <f>'[1]B9B.DCQH-XA-TK 2022'!$B1361</f>
        <v>0</v>
      </c>
      <c r="T67" s="109">
        <f>'[1]B9B.DCQH-XA-TK 2022'!$B1361</f>
        <v>0</v>
      </c>
      <c r="U67" s="109">
        <f>'[1]B9B.DCQH-XA-TK 2022'!$B1361</f>
        <v>0</v>
      </c>
      <c r="V67" s="109">
        <f>'[1]B9B.DCQH-XA-TK 2022'!$B1361</f>
        <v>0</v>
      </c>
      <c r="W67" s="109">
        <f>'[1]B9B.DCQH-XA-TK 2022'!$B1361</f>
        <v>0</v>
      </c>
    </row>
    <row r="68" spans="1:23" ht="15.75" customHeight="1" x14ac:dyDescent="0.25">
      <c r="A68" s="106" t="s">
        <v>635</v>
      </c>
      <c r="B68" s="107">
        <f t="shared" si="44"/>
        <v>28.42</v>
      </c>
      <c r="C68" s="98">
        <v>0</v>
      </c>
      <c r="D68" s="98">
        <v>0</v>
      </c>
      <c r="E68" s="98">
        <v>0</v>
      </c>
      <c r="F68" s="98">
        <v>0</v>
      </c>
      <c r="G68" s="98">
        <v>0</v>
      </c>
      <c r="H68" s="98">
        <v>0</v>
      </c>
      <c r="I68" s="98">
        <v>0</v>
      </c>
      <c r="J68" s="98">
        <v>0</v>
      </c>
      <c r="K68" s="98">
        <v>0</v>
      </c>
      <c r="L68" s="98">
        <v>28.42</v>
      </c>
      <c r="M68" s="87">
        <f>'[1]B9B.DCQH-XA-TK 2022'!B1162</f>
        <v>0</v>
      </c>
      <c r="N68" s="87">
        <f>'[1]B9B.DCQH-XA-TK 2022'!B1262</f>
        <v>0</v>
      </c>
      <c r="O68" s="109">
        <f>'[1]B9B.DCQH-XA-TK 2022'!$B1362</f>
        <v>0</v>
      </c>
      <c r="P68" s="109">
        <f>'[1]B9B.DCQH-XA-TK 2022'!$B1462</f>
        <v>0</v>
      </c>
      <c r="Q68" s="109">
        <f>'[1]B9B.DCQH-XA-TK 2022'!$B1362</f>
        <v>0</v>
      </c>
      <c r="R68" s="109">
        <f>'[1]B9B.DCQH-XA-TK 2022'!$B1362</f>
        <v>0</v>
      </c>
      <c r="S68" s="109">
        <f>'[1]B9B.DCQH-XA-TK 2022'!$B1362</f>
        <v>0</v>
      </c>
      <c r="T68" s="109">
        <f>'[1]B9B.DCQH-XA-TK 2022'!$B1362</f>
        <v>0</v>
      </c>
      <c r="U68" s="109">
        <f>'[1]B9B.DCQH-XA-TK 2022'!$B1362</f>
        <v>0</v>
      </c>
      <c r="V68" s="109">
        <f>'[1]B9B.DCQH-XA-TK 2022'!$B1362</f>
        <v>0</v>
      </c>
      <c r="W68" s="109">
        <f>'[1]B9B.DCQH-XA-TK 2022'!$B1362</f>
        <v>0</v>
      </c>
    </row>
    <row r="69" spans="1:23" ht="15.75" customHeight="1" x14ac:dyDescent="0.25">
      <c r="A69" s="106" t="s">
        <v>636</v>
      </c>
      <c r="B69" s="107">
        <f t="shared" si="44"/>
        <v>1.35</v>
      </c>
      <c r="C69" s="98">
        <v>0</v>
      </c>
      <c r="D69" s="98">
        <v>0</v>
      </c>
      <c r="E69" s="98">
        <v>0</v>
      </c>
      <c r="F69" s="98">
        <v>0</v>
      </c>
      <c r="G69" s="98">
        <v>0</v>
      </c>
      <c r="H69" s="98">
        <v>0</v>
      </c>
      <c r="I69" s="98">
        <v>0</v>
      </c>
      <c r="J69" s="98">
        <v>0</v>
      </c>
      <c r="K69" s="98">
        <v>0</v>
      </c>
      <c r="L69" s="98">
        <v>1.35</v>
      </c>
      <c r="M69" s="87">
        <f>'[1]B9B.DCQH-XA-TK 2022'!B1163</f>
        <v>0</v>
      </c>
      <c r="N69" s="87">
        <f>'[1]B9B.DCQH-XA-TK 2022'!B1263</f>
        <v>0</v>
      </c>
      <c r="O69" s="109">
        <f>'[1]B9B.DCQH-XA-TK 2022'!$B1363</f>
        <v>0</v>
      </c>
      <c r="P69" s="109">
        <f>'[1]B9B.DCQH-XA-TK 2022'!$B1464</f>
        <v>0</v>
      </c>
      <c r="Q69" s="109">
        <f>'[1]B9B.DCQH-XA-TK 2022'!$B1363</f>
        <v>0</v>
      </c>
      <c r="R69" s="109">
        <f>'[1]B9B.DCQH-XA-TK 2022'!$B1363</f>
        <v>0</v>
      </c>
      <c r="S69" s="109">
        <f>'[1]B9B.DCQH-XA-TK 2022'!$B1363</f>
        <v>0</v>
      </c>
      <c r="T69" s="109">
        <f>'[1]B9B.DCQH-XA-TK 2022'!$B1363</f>
        <v>0</v>
      </c>
      <c r="U69" s="109">
        <f>'[1]B9B.DCQH-XA-TK 2022'!$B1363</f>
        <v>0</v>
      </c>
      <c r="V69" s="109">
        <f>'[1]B9B.DCQH-XA-TK 2022'!$B1363</f>
        <v>0</v>
      </c>
      <c r="W69" s="109">
        <f>'[1]B9B.DCQH-XA-TK 2022'!$B1363</f>
        <v>0</v>
      </c>
    </row>
    <row r="70" spans="1:23" ht="15.75" customHeight="1" x14ac:dyDescent="0.25">
      <c r="A70" s="106" t="s">
        <v>637</v>
      </c>
      <c r="B70" s="107">
        <f t="shared" si="44"/>
        <v>0</v>
      </c>
      <c r="C70" s="98">
        <v>0</v>
      </c>
      <c r="D70" s="98">
        <v>0</v>
      </c>
      <c r="E70" s="98">
        <v>0</v>
      </c>
      <c r="F70" s="98">
        <v>0</v>
      </c>
      <c r="G70" s="98">
        <v>0</v>
      </c>
      <c r="H70" s="98">
        <v>0</v>
      </c>
      <c r="I70" s="98">
        <v>0</v>
      </c>
      <c r="J70" s="98">
        <v>0</v>
      </c>
      <c r="K70" s="98">
        <v>0</v>
      </c>
      <c r="L70" s="98">
        <v>0</v>
      </c>
      <c r="M70" s="87">
        <f>'[1]B9B.DCQH-XA-TK 2022'!B1164</f>
        <v>0</v>
      </c>
      <c r="N70" s="87">
        <f>'[1]B9B.DCQH-XA-TK 2022'!B1264</f>
        <v>0</v>
      </c>
      <c r="O70" s="109">
        <f>'[1]B9B.DCQH-XA-TK 2022'!$B1364</f>
        <v>0</v>
      </c>
      <c r="P70" s="109">
        <f>'[1]B9B.DCQH-XA-TK 2022'!$B1464</f>
        <v>0</v>
      </c>
      <c r="Q70" s="109">
        <f>'[1]B9B.DCQH-XA-TK 2022'!$B1364</f>
        <v>0</v>
      </c>
      <c r="R70" s="109">
        <f>'[1]B9B.DCQH-XA-TK 2022'!$B1364</f>
        <v>0</v>
      </c>
      <c r="S70" s="109">
        <f>'[1]B9B.DCQH-XA-TK 2022'!$B1364</f>
        <v>0</v>
      </c>
      <c r="T70" s="109">
        <f>'[1]B9B.DCQH-XA-TK 2022'!$B1364</f>
        <v>0</v>
      </c>
      <c r="U70" s="109">
        <f>'[1]B9B.DCQH-XA-TK 2022'!$B1364</f>
        <v>0</v>
      </c>
      <c r="V70" s="109">
        <f>'[1]B9B.DCQH-XA-TK 2022'!$B1364</f>
        <v>0</v>
      </c>
      <c r="W70" s="109">
        <f>'[1]B9B.DCQH-XA-TK 2022'!$B1364</f>
        <v>0</v>
      </c>
    </row>
    <row r="71" spans="1:23" ht="15.75" customHeight="1" x14ac:dyDescent="0.25">
      <c r="A71" s="106" t="s">
        <v>638</v>
      </c>
      <c r="B71" s="107">
        <f t="shared" si="44"/>
        <v>0</v>
      </c>
      <c r="C71" s="98">
        <v>0</v>
      </c>
      <c r="D71" s="98">
        <v>0</v>
      </c>
      <c r="E71" s="98">
        <v>0</v>
      </c>
      <c r="F71" s="98">
        <v>0</v>
      </c>
      <c r="G71" s="98">
        <v>0</v>
      </c>
      <c r="H71" s="98">
        <v>0</v>
      </c>
      <c r="I71" s="98">
        <v>0</v>
      </c>
      <c r="J71" s="98">
        <v>0</v>
      </c>
      <c r="K71" s="98">
        <v>0</v>
      </c>
      <c r="L71" s="98">
        <v>0</v>
      </c>
      <c r="M71" s="87">
        <f>'[1]B9B.DCQH-XA-TK 2022'!B1165</f>
        <v>0</v>
      </c>
      <c r="N71" s="87">
        <f>'[1]B9B.DCQH-XA-TK 2022'!B1265</f>
        <v>0</v>
      </c>
      <c r="O71" s="109">
        <f>'[1]B9B.DCQH-XA-TK 2022'!$B1365</f>
        <v>0</v>
      </c>
      <c r="P71" s="109">
        <f>'[1]B9B.DCQH-XA-TK 2022'!$B1465</f>
        <v>0</v>
      </c>
      <c r="Q71" s="109">
        <f>'[1]B9B.DCQH-XA-TK 2022'!$B1365</f>
        <v>0</v>
      </c>
      <c r="R71" s="109">
        <f>'[1]B9B.DCQH-XA-TK 2022'!$B1365</f>
        <v>0</v>
      </c>
      <c r="S71" s="109">
        <f>'[1]B9B.DCQH-XA-TK 2022'!$B1365</f>
        <v>0</v>
      </c>
      <c r="T71" s="109">
        <f>'[1]B9B.DCQH-XA-TK 2022'!$B1365</f>
        <v>0</v>
      </c>
      <c r="U71" s="109">
        <f>'[1]B9B.DCQH-XA-TK 2022'!$B1365</f>
        <v>0</v>
      </c>
      <c r="V71" s="109">
        <f>'[1]B9B.DCQH-XA-TK 2022'!$B1365</f>
        <v>0</v>
      </c>
      <c r="W71" s="109">
        <f>'[1]B9B.DCQH-XA-TK 2022'!$B1365</f>
        <v>0</v>
      </c>
    </row>
    <row r="72" spans="1:23" ht="15.75" customHeight="1" x14ac:dyDescent="0.25">
      <c r="A72" s="106" t="s">
        <v>639</v>
      </c>
      <c r="B72" s="107">
        <f t="shared" si="44"/>
        <v>517.62000000000012</v>
      </c>
      <c r="C72" s="98">
        <v>0</v>
      </c>
      <c r="D72" s="98">
        <v>0</v>
      </c>
      <c r="E72" s="98">
        <v>0</v>
      </c>
      <c r="F72" s="98">
        <v>0</v>
      </c>
      <c r="G72" s="98">
        <v>0</v>
      </c>
      <c r="H72" s="98">
        <v>0</v>
      </c>
      <c r="I72" s="98">
        <v>0</v>
      </c>
      <c r="J72" s="98">
        <v>0</v>
      </c>
      <c r="K72" s="98">
        <v>492.6400000000001</v>
      </c>
      <c r="L72" s="98">
        <v>24.98</v>
      </c>
      <c r="M72" s="87">
        <f>'[1]B9B.DCQH-XA-TK 2022'!B1166</f>
        <v>0</v>
      </c>
      <c r="N72" s="87">
        <f>'[1]B9B.DCQH-XA-TK 2022'!B1266</f>
        <v>0</v>
      </c>
      <c r="O72" s="109">
        <f>'[1]B9B.DCQH-XA-TK 2022'!$B1366</f>
        <v>0</v>
      </c>
      <c r="P72" s="109">
        <f>'[1]B9B.DCQH-XA-TK 2022'!$B1466</f>
        <v>0</v>
      </c>
      <c r="Q72" s="109">
        <f>'[1]B9B.DCQH-XA-TK 2022'!$B1366</f>
        <v>0</v>
      </c>
      <c r="R72" s="109">
        <f>'[1]B9B.DCQH-XA-TK 2022'!$B1366</f>
        <v>0</v>
      </c>
      <c r="S72" s="109">
        <f>'[1]B9B.DCQH-XA-TK 2022'!$B1366</f>
        <v>0</v>
      </c>
      <c r="T72" s="109">
        <f>'[1]B9B.DCQH-XA-TK 2022'!$B1366</f>
        <v>0</v>
      </c>
      <c r="U72" s="109">
        <f>'[1]B9B.DCQH-XA-TK 2022'!$B1366</f>
        <v>0</v>
      </c>
      <c r="V72" s="109">
        <f>'[1]B9B.DCQH-XA-TK 2022'!$B1366</f>
        <v>0</v>
      </c>
      <c r="W72" s="109">
        <f>'[1]B9B.DCQH-XA-TK 2022'!$B1366</f>
        <v>0</v>
      </c>
    </row>
    <row r="73" spans="1:23" s="105" customFormat="1" ht="15.75" customHeight="1" x14ac:dyDescent="0.25">
      <c r="A73" s="101" t="s">
        <v>640</v>
      </c>
      <c r="B73" s="102">
        <f>SUM(B74:B77)</f>
        <v>91389.740000000238</v>
      </c>
      <c r="C73" s="103">
        <f>SUM(C74:C77)</f>
        <v>17827.120000000148</v>
      </c>
      <c r="D73" s="103">
        <f>SUM(D74:D77)</f>
        <v>0</v>
      </c>
      <c r="E73" s="103">
        <f>SUM(E74:E77)</f>
        <v>10802.30000000001</v>
      </c>
      <c r="F73" s="103">
        <f t="shared" ref="F73:K73" si="45">SUM(F74:F77)</f>
        <v>1726.1399999999994</v>
      </c>
      <c r="G73" s="103">
        <f t="shared" si="45"/>
        <v>10769.600000000009</v>
      </c>
      <c r="H73" s="103">
        <f t="shared" si="45"/>
        <v>2911.5500000000052</v>
      </c>
      <c r="I73" s="103">
        <f t="shared" si="45"/>
        <v>12392.190000000006</v>
      </c>
      <c r="J73" s="103">
        <f t="shared" si="45"/>
        <v>16578.860000000044</v>
      </c>
      <c r="K73" s="103">
        <f t="shared" si="45"/>
        <v>13109.760000000017</v>
      </c>
      <c r="L73" s="103">
        <f>SUM(L74:L77)</f>
        <v>5272.2199999999984</v>
      </c>
      <c r="M73" s="104">
        <f>SUM(M74:M77)</f>
        <v>0</v>
      </c>
      <c r="N73" s="104">
        <f>SUM(N74:N77)</f>
        <v>0</v>
      </c>
      <c r="O73" s="104">
        <f>SUM(O74:O77)</f>
        <v>0</v>
      </c>
      <c r="P73" s="104">
        <f t="shared" ref="P73:W73" si="46">SUM(P74:P77)</f>
        <v>0</v>
      </c>
      <c r="Q73" s="104">
        <f t="shared" si="46"/>
        <v>0</v>
      </c>
      <c r="R73" s="104">
        <f t="shared" si="46"/>
        <v>0</v>
      </c>
      <c r="S73" s="104">
        <f t="shared" si="46"/>
        <v>0</v>
      </c>
      <c r="T73" s="104">
        <f t="shared" si="46"/>
        <v>0</v>
      </c>
      <c r="U73" s="104">
        <f t="shared" si="46"/>
        <v>0</v>
      </c>
      <c r="V73" s="104">
        <f t="shared" si="46"/>
        <v>0</v>
      </c>
      <c r="W73" s="104">
        <f t="shared" si="46"/>
        <v>0</v>
      </c>
    </row>
    <row r="74" spans="1:23" ht="15.75" customHeight="1" x14ac:dyDescent="0.25">
      <c r="A74" s="108" t="s">
        <v>641</v>
      </c>
      <c r="B74" s="107">
        <f>SUM(C74:O74)</f>
        <v>12349.620000000003</v>
      </c>
      <c r="C74" s="98">
        <v>3635.1200000000022</v>
      </c>
      <c r="D74" s="98">
        <v>0</v>
      </c>
      <c r="E74" s="98">
        <v>2144.0199999999995</v>
      </c>
      <c r="F74" s="98">
        <v>594.49999999999966</v>
      </c>
      <c r="G74" s="98">
        <v>1602.7400000000005</v>
      </c>
      <c r="H74" s="98">
        <v>0</v>
      </c>
      <c r="I74" s="98">
        <v>1242.8800000000001</v>
      </c>
      <c r="J74" s="98">
        <v>1723.0799999999995</v>
      </c>
      <c r="K74" s="98">
        <v>1088.8499999999995</v>
      </c>
      <c r="L74" s="98">
        <v>318.42999999999995</v>
      </c>
      <c r="M74" s="87">
        <f>'[1]B9B.DCQH-XA-TK 2022'!B1168</f>
        <v>0</v>
      </c>
      <c r="N74" s="87">
        <f>'[1]B9B.DCQH-XA-TK 2022'!B1268</f>
        <v>0</v>
      </c>
      <c r="O74" s="109">
        <f>'[1]B9B.DCQH-XA-TK 2022'!$B1368</f>
        <v>0</v>
      </c>
      <c r="P74" s="109">
        <f>'[1]B9B.DCQH-XA-TK 2022'!$B1468</f>
        <v>0</v>
      </c>
      <c r="Q74" s="109">
        <f>'[1]B9B.DCQH-XA-TK 2022'!$B1368</f>
        <v>0</v>
      </c>
      <c r="R74" s="109">
        <f>'[1]B9B.DCQH-XA-TK 2022'!$B1368</f>
        <v>0</v>
      </c>
      <c r="S74" s="109">
        <f>'[1]B9B.DCQH-XA-TK 2022'!$B1368</f>
        <v>0</v>
      </c>
      <c r="T74" s="109">
        <f>'[1]B9B.DCQH-XA-TK 2022'!$B1368</f>
        <v>0</v>
      </c>
      <c r="U74" s="109">
        <f>'[1]B9B.DCQH-XA-TK 2022'!$B1368</f>
        <v>0</v>
      </c>
      <c r="V74" s="109">
        <f>'[1]B9B.DCQH-XA-TK 2022'!$B1368</f>
        <v>0</v>
      </c>
      <c r="W74" s="109">
        <f>'[1]B9B.DCQH-XA-TK 2022'!$B1368</f>
        <v>0</v>
      </c>
    </row>
    <row r="75" spans="1:23" ht="15.75" customHeight="1" x14ac:dyDescent="0.25">
      <c r="A75" s="108" t="s">
        <v>642</v>
      </c>
      <c r="B75" s="107">
        <f>SUM(C75:O75)</f>
        <v>72570.660000000236</v>
      </c>
      <c r="C75" s="98">
        <v>12888.990000000151</v>
      </c>
      <c r="D75" s="98">
        <v>0</v>
      </c>
      <c r="E75" s="98">
        <v>6969.5700000000106</v>
      </c>
      <c r="F75" s="98">
        <v>1131.6399999999999</v>
      </c>
      <c r="G75" s="98">
        <v>8523.9400000000096</v>
      </c>
      <c r="H75" s="98">
        <v>2911.5500000000052</v>
      </c>
      <c r="I75" s="98">
        <v>11044.810000000005</v>
      </c>
      <c r="J75" s="98">
        <v>12258.07000000004</v>
      </c>
      <c r="K75" s="98">
        <v>11997.840000000017</v>
      </c>
      <c r="L75" s="98">
        <v>4844.2499999999982</v>
      </c>
      <c r="M75" s="87">
        <f>'[1]B9B.DCQH-XA-TK 2022'!B1169</f>
        <v>0</v>
      </c>
      <c r="N75" s="87">
        <f>'[1]B9B.DCQH-XA-TK 2022'!B1269</f>
        <v>0</v>
      </c>
      <c r="O75" s="109">
        <f>'[1]B9B.DCQH-XA-TK 2022'!$B1369</f>
        <v>0</v>
      </c>
      <c r="P75" s="109">
        <f>'[1]B9B.DCQH-XA-TK 2022'!$B1469</f>
        <v>0</v>
      </c>
      <c r="Q75" s="109">
        <f>'[1]B9B.DCQH-XA-TK 2022'!$B1369</f>
        <v>0</v>
      </c>
      <c r="R75" s="109">
        <f>'[1]B9B.DCQH-XA-TK 2022'!$B1369</f>
        <v>0</v>
      </c>
      <c r="S75" s="109">
        <f>'[1]B9B.DCQH-XA-TK 2022'!$B1369</f>
        <v>0</v>
      </c>
      <c r="T75" s="109">
        <f>'[1]B9B.DCQH-XA-TK 2022'!$B1369</f>
        <v>0</v>
      </c>
      <c r="U75" s="109">
        <f>'[1]B9B.DCQH-XA-TK 2022'!$B1369</f>
        <v>0</v>
      </c>
      <c r="V75" s="109">
        <f>'[1]B9B.DCQH-XA-TK 2022'!$B1369</f>
        <v>0</v>
      </c>
      <c r="W75" s="109">
        <f>'[1]B9B.DCQH-XA-TK 2022'!$B1369</f>
        <v>0</v>
      </c>
    </row>
    <row r="76" spans="1:23" ht="15.75" customHeight="1" x14ac:dyDescent="0.25">
      <c r="A76" s="108" t="s">
        <v>643</v>
      </c>
      <c r="B76" s="107">
        <f>SUM(C76:O76)</f>
        <v>0.38</v>
      </c>
      <c r="C76" s="98">
        <v>0</v>
      </c>
      <c r="D76" s="98">
        <v>0</v>
      </c>
      <c r="E76" s="98">
        <v>0</v>
      </c>
      <c r="F76" s="98">
        <v>0</v>
      </c>
      <c r="G76" s="98">
        <v>0</v>
      </c>
      <c r="H76" s="98">
        <v>0</v>
      </c>
      <c r="I76" s="98">
        <v>0</v>
      </c>
      <c r="J76" s="98">
        <v>0</v>
      </c>
      <c r="K76" s="98">
        <v>0.38</v>
      </c>
      <c r="L76" s="98">
        <v>0</v>
      </c>
      <c r="M76" s="87">
        <f>'[1]B9B.DCQH-XA-TK 2022'!B1170</f>
        <v>0</v>
      </c>
      <c r="N76" s="87">
        <f>'[1]B9B.DCQH-XA-TK 2022'!B1270</f>
        <v>0</v>
      </c>
      <c r="O76" s="109">
        <f>'[1]B9B.DCQH-XA-TK 2022'!$B1370</f>
        <v>0</v>
      </c>
      <c r="P76" s="109">
        <f>'[1]B9B.DCQH-XA-TK 2022'!$B1470</f>
        <v>0</v>
      </c>
      <c r="Q76" s="109">
        <f>'[1]B9B.DCQH-XA-TK 2022'!$B1370</f>
        <v>0</v>
      </c>
      <c r="R76" s="109">
        <f>'[1]B9B.DCQH-XA-TK 2022'!$B1370</f>
        <v>0</v>
      </c>
      <c r="S76" s="109">
        <f>'[1]B9B.DCQH-XA-TK 2022'!$B1370</f>
        <v>0</v>
      </c>
      <c r="T76" s="109">
        <f>'[1]B9B.DCQH-XA-TK 2022'!$B1370</f>
        <v>0</v>
      </c>
      <c r="U76" s="109">
        <f>'[1]B9B.DCQH-XA-TK 2022'!$B1370</f>
        <v>0</v>
      </c>
      <c r="V76" s="109">
        <f>'[1]B9B.DCQH-XA-TK 2022'!$B1370</f>
        <v>0</v>
      </c>
      <c r="W76" s="109">
        <f>'[1]B9B.DCQH-XA-TK 2022'!$B1370</f>
        <v>0</v>
      </c>
    </row>
    <row r="77" spans="1:23" ht="15.75" customHeight="1" x14ac:dyDescent="0.25">
      <c r="A77" s="108" t="s">
        <v>644</v>
      </c>
      <c r="B77" s="107">
        <f>SUM(C77:O77)</f>
        <v>6469.0799999999963</v>
      </c>
      <c r="C77" s="98">
        <v>1303.0099999999948</v>
      </c>
      <c r="D77" s="98">
        <v>0</v>
      </c>
      <c r="E77" s="98">
        <v>1688.7099999999991</v>
      </c>
      <c r="F77" s="98">
        <v>0</v>
      </c>
      <c r="G77" s="98">
        <v>642.91999999999996</v>
      </c>
      <c r="H77" s="98">
        <v>0</v>
      </c>
      <c r="I77" s="98">
        <v>104.50000000000003</v>
      </c>
      <c r="J77" s="98">
        <v>2597.7100000000032</v>
      </c>
      <c r="K77" s="98">
        <v>22.689999999999998</v>
      </c>
      <c r="L77" s="98">
        <v>109.53999999999999</v>
      </c>
      <c r="M77" s="87">
        <f>'[1]B9B.DCQH-XA-TK 2022'!B1171</f>
        <v>0</v>
      </c>
      <c r="N77" s="87">
        <f>'[1]B9B.DCQH-XA-TK 2022'!B1271</f>
        <v>0</v>
      </c>
      <c r="O77" s="109">
        <f>'[1]B9B.DCQH-XA-TK 2022'!$B1371</f>
        <v>0</v>
      </c>
      <c r="P77" s="109">
        <f>'[1]B9B.DCQH-XA-TK 2022'!$B1471</f>
        <v>0</v>
      </c>
      <c r="Q77" s="109">
        <f>'[1]B9B.DCQH-XA-TK 2022'!$B1371</f>
        <v>0</v>
      </c>
      <c r="R77" s="109">
        <f>'[1]B9B.DCQH-XA-TK 2022'!$B1371</f>
        <v>0</v>
      </c>
      <c r="S77" s="109">
        <f>'[1]B9B.DCQH-XA-TK 2022'!$B1371</f>
        <v>0</v>
      </c>
      <c r="T77" s="109">
        <f>'[1]B9B.DCQH-XA-TK 2022'!$B1371</f>
        <v>0</v>
      </c>
      <c r="U77" s="109">
        <f>'[1]B9B.DCQH-XA-TK 2022'!$B1371</f>
        <v>0</v>
      </c>
      <c r="V77" s="109">
        <f>'[1]B9B.DCQH-XA-TK 2022'!$B1371</f>
        <v>0</v>
      </c>
      <c r="W77" s="109">
        <f>'[1]B9B.DCQH-XA-TK 2022'!$B1371</f>
        <v>0</v>
      </c>
    </row>
    <row r="78" spans="1:23" s="95" customFormat="1" ht="15.75" customHeight="1" x14ac:dyDescent="0.25">
      <c r="A78" s="92" t="s">
        <v>645</v>
      </c>
      <c r="B78" s="100">
        <f>SUM(B79:B81)</f>
        <v>30099.250000000029</v>
      </c>
      <c r="C78" s="93">
        <f>SUM(C79:C81)</f>
        <v>782.62000000000023</v>
      </c>
      <c r="D78" s="93">
        <f>SUM(D79:D81)</f>
        <v>3.7799999999999994</v>
      </c>
      <c r="E78" s="93">
        <f>SUM(E79:E81)</f>
        <v>1758.0799999999997</v>
      </c>
      <c r="F78" s="93">
        <f t="shared" ref="F78:K78" si="47">SUM(F79:F81)</f>
        <v>65.280000000000015</v>
      </c>
      <c r="G78" s="93">
        <f t="shared" si="47"/>
        <v>1067.5500000000002</v>
      </c>
      <c r="H78" s="93">
        <f t="shared" si="47"/>
        <v>339.12999999999982</v>
      </c>
      <c r="I78" s="93">
        <f t="shared" si="47"/>
        <v>430.25999999999993</v>
      </c>
      <c r="J78" s="93">
        <f t="shared" si="47"/>
        <v>1145.8500000000006</v>
      </c>
      <c r="K78" s="93">
        <f t="shared" si="47"/>
        <v>12047.350000000009</v>
      </c>
      <c r="L78" s="93">
        <f>SUM(L79:L81)</f>
        <v>12459.35000000002</v>
      </c>
      <c r="M78" s="86">
        <f>SUM(M79:M81)</f>
        <v>0</v>
      </c>
      <c r="N78" s="86">
        <f>SUM(N79:N81)</f>
        <v>0</v>
      </c>
      <c r="O78" s="86">
        <f>SUM(O79:O81)</f>
        <v>0</v>
      </c>
      <c r="P78" s="94">
        <f>SUM(P80:P81)</f>
        <v>0</v>
      </c>
      <c r="Q78" s="86">
        <f t="shared" ref="Q78:W78" si="48">SUM(Q79:Q81)</f>
        <v>0</v>
      </c>
      <c r="R78" s="86">
        <f t="shared" si="48"/>
        <v>0</v>
      </c>
      <c r="S78" s="86">
        <f t="shared" si="48"/>
        <v>0</v>
      </c>
      <c r="T78" s="86">
        <f t="shared" si="48"/>
        <v>0</v>
      </c>
      <c r="U78" s="86">
        <f t="shared" si="48"/>
        <v>0</v>
      </c>
      <c r="V78" s="86">
        <f t="shared" si="48"/>
        <v>0</v>
      </c>
      <c r="W78" s="86">
        <f t="shared" si="48"/>
        <v>0</v>
      </c>
    </row>
    <row r="79" spans="1:23" ht="15.75" customHeight="1" x14ac:dyDescent="0.25">
      <c r="A79" s="108" t="s">
        <v>646</v>
      </c>
      <c r="B79" s="107">
        <f>SUM(C79:O79)</f>
        <v>11946.590000000004</v>
      </c>
      <c r="C79" s="98">
        <v>311.2700000000001</v>
      </c>
      <c r="D79" s="98">
        <v>1.08</v>
      </c>
      <c r="E79" s="98">
        <v>673.28000000000009</v>
      </c>
      <c r="F79" s="98">
        <v>0</v>
      </c>
      <c r="G79" s="98">
        <v>23.33</v>
      </c>
      <c r="H79" s="98">
        <v>16.720000000000002</v>
      </c>
      <c r="I79" s="98">
        <v>78.199999999999989</v>
      </c>
      <c r="J79" s="98">
        <v>81.759999999999991</v>
      </c>
      <c r="K79" s="98">
        <v>3948.0799999999967</v>
      </c>
      <c r="L79" s="98">
        <v>6812.8700000000081</v>
      </c>
      <c r="M79" s="87">
        <f>'[1]B9B.DCQH-XA-TK 2022'!B1173</f>
        <v>0</v>
      </c>
      <c r="N79" s="87">
        <f>'[1]B9B.DCQH-XA-TK 2022'!B1273</f>
        <v>0</v>
      </c>
      <c r="O79" s="109">
        <f>'[1]B9B.DCQH-XA-TK 2022'!$B1373</f>
        <v>0</v>
      </c>
      <c r="P79" s="109">
        <f>'[1]B9B.DCQH-XA-TK 2022'!$B1474</f>
        <v>0</v>
      </c>
      <c r="Q79" s="109">
        <f>'[1]B9B.DCQH-XA-TK 2022'!$B1373</f>
        <v>0</v>
      </c>
      <c r="R79" s="109">
        <f>'[1]B9B.DCQH-XA-TK 2022'!$B1373</f>
        <v>0</v>
      </c>
      <c r="S79" s="109">
        <f>'[1]B9B.DCQH-XA-TK 2022'!$B1373</f>
        <v>0</v>
      </c>
      <c r="T79" s="109">
        <f>'[1]B9B.DCQH-XA-TK 2022'!$B1373</f>
        <v>0</v>
      </c>
      <c r="U79" s="109">
        <f>'[1]B9B.DCQH-XA-TK 2022'!$B1373</f>
        <v>0</v>
      </c>
      <c r="V79" s="109">
        <f>'[1]B9B.DCQH-XA-TK 2022'!$B1373</f>
        <v>0</v>
      </c>
      <c r="W79" s="109">
        <f>'[1]B9B.DCQH-XA-TK 2022'!$B1373</f>
        <v>0</v>
      </c>
    </row>
    <row r="80" spans="1:23" ht="15.75" customHeight="1" x14ac:dyDescent="0.25">
      <c r="A80" s="108" t="s">
        <v>647</v>
      </c>
      <c r="B80" s="107">
        <f>SUM(C80:O80)</f>
        <v>17865.110000000026</v>
      </c>
      <c r="C80" s="98">
        <v>383.61999999999995</v>
      </c>
      <c r="D80" s="98">
        <v>2.6999999999999993</v>
      </c>
      <c r="E80" s="98">
        <v>1066.8299999999997</v>
      </c>
      <c r="F80" s="98">
        <v>65.280000000000015</v>
      </c>
      <c r="G80" s="98">
        <v>1000.82</v>
      </c>
      <c r="H80" s="98">
        <v>281.82999999999981</v>
      </c>
      <c r="I80" s="98">
        <v>337.60999999999996</v>
      </c>
      <c r="J80" s="98">
        <v>1064.0900000000006</v>
      </c>
      <c r="K80" s="98">
        <v>8099.2700000000132</v>
      </c>
      <c r="L80" s="98">
        <v>5563.0600000000122</v>
      </c>
      <c r="M80" s="87">
        <f>'[1]B9B.DCQH-XA-TK 2022'!B1174</f>
        <v>0</v>
      </c>
      <c r="N80" s="87">
        <f>'[1]B9B.DCQH-XA-TK 2022'!B1274</f>
        <v>0</v>
      </c>
      <c r="O80" s="109">
        <f>'[1]B9B.DCQH-XA-TK 2022'!$B1374</f>
        <v>0</v>
      </c>
      <c r="P80" s="109">
        <f>'[1]B9B.DCQH-XA-TK 2022'!$B1474</f>
        <v>0</v>
      </c>
      <c r="Q80" s="109">
        <f>'[1]B9B.DCQH-XA-TK 2022'!$B1374</f>
        <v>0</v>
      </c>
      <c r="R80" s="109">
        <f>'[1]B9B.DCQH-XA-TK 2022'!$B1374</f>
        <v>0</v>
      </c>
      <c r="S80" s="109">
        <f>'[1]B9B.DCQH-XA-TK 2022'!$B1374</f>
        <v>0</v>
      </c>
      <c r="T80" s="109">
        <f>'[1]B9B.DCQH-XA-TK 2022'!$B1374</f>
        <v>0</v>
      </c>
      <c r="U80" s="109">
        <f>'[1]B9B.DCQH-XA-TK 2022'!$B1374</f>
        <v>0</v>
      </c>
      <c r="V80" s="109">
        <f>'[1]B9B.DCQH-XA-TK 2022'!$B1374</f>
        <v>0</v>
      </c>
      <c r="W80" s="109">
        <f>'[1]B9B.DCQH-XA-TK 2022'!$B1374</f>
        <v>0</v>
      </c>
    </row>
    <row r="81" spans="1:23" ht="15.75" customHeight="1" x14ac:dyDescent="0.25">
      <c r="A81" s="108" t="s">
        <v>648</v>
      </c>
      <c r="B81" s="107">
        <f>SUM(C81:O81)</f>
        <v>287.55000000000007</v>
      </c>
      <c r="C81" s="98">
        <v>87.730000000000103</v>
      </c>
      <c r="D81" s="98">
        <v>0</v>
      </c>
      <c r="E81" s="98">
        <v>17.97</v>
      </c>
      <c r="F81" s="98">
        <v>0</v>
      </c>
      <c r="G81" s="98">
        <v>43.400000000000013</v>
      </c>
      <c r="H81" s="98">
        <v>40.579999999999991</v>
      </c>
      <c r="I81" s="98">
        <v>14.450000000000001</v>
      </c>
      <c r="J81" s="98">
        <v>0</v>
      </c>
      <c r="K81" s="98">
        <v>0</v>
      </c>
      <c r="L81" s="98">
        <v>83.419999999999987</v>
      </c>
      <c r="M81" s="87"/>
      <c r="N81" s="87"/>
      <c r="O81" s="87"/>
      <c r="P81" s="87"/>
      <c r="Q81" s="87"/>
      <c r="R81" s="87"/>
      <c r="S81" s="87"/>
      <c r="T81" s="87"/>
      <c r="U81" s="87"/>
      <c r="V81" s="87"/>
      <c r="W81" s="87"/>
    </row>
    <row r="82" spans="1:23" s="95" customFormat="1" ht="15.75" customHeight="1" x14ac:dyDescent="0.25">
      <c r="A82" s="92" t="s">
        <v>651</v>
      </c>
      <c r="B82" s="100">
        <f>B83+B101</f>
        <v>10591.139999999985</v>
      </c>
      <c r="C82" s="93">
        <f>C83+C101</f>
        <v>1446.3899999999908</v>
      </c>
      <c r="D82" s="93">
        <f>D83+D101</f>
        <v>2.609999999999999</v>
      </c>
      <c r="E82" s="93">
        <f>E83+E101</f>
        <v>1128.9999999999975</v>
      </c>
      <c r="F82" s="93">
        <f t="shared" ref="F82:K82" si="49">F83+F101</f>
        <v>175.08000000000013</v>
      </c>
      <c r="G82" s="93">
        <f t="shared" si="49"/>
        <v>1494.4399999999991</v>
      </c>
      <c r="H82" s="93">
        <f t="shared" si="49"/>
        <v>374.22999999999973</v>
      </c>
      <c r="I82" s="93">
        <f t="shared" si="49"/>
        <v>3229.2800000000025</v>
      </c>
      <c r="J82" s="93">
        <f t="shared" si="49"/>
        <v>894.95999999999833</v>
      </c>
      <c r="K82" s="93">
        <f t="shared" si="49"/>
        <v>291.37999999999982</v>
      </c>
      <c r="L82" s="93">
        <f>L83+L101</f>
        <v>1553.7699999999968</v>
      </c>
      <c r="M82" s="86">
        <f>M83+M101</f>
        <v>0</v>
      </c>
      <c r="N82" s="86">
        <f>N83+N101</f>
        <v>0</v>
      </c>
      <c r="O82" s="86">
        <f>O83+O101</f>
        <v>0</v>
      </c>
      <c r="P82" s="86">
        <f t="shared" ref="P82:W82" si="50">P83+P101</f>
        <v>0</v>
      </c>
      <c r="Q82" s="86">
        <f t="shared" si="50"/>
        <v>0</v>
      </c>
      <c r="R82" s="86">
        <f t="shared" si="50"/>
        <v>0</v>
      </c>
      <c r="S82" s="86">
        <f t="shared" si="50"/>
        <v>0</v>
      </c>
      <c r="T82" s="86">
        <f t="shared" si="50"/>
        <v>0</v>
      </c>
      <c r="U82" s="86">
        <f t="shared" si="50"/>
        <v>0</v>
      </c>
      <c r="V82" s="86">
        <f t="shared" si="50"/>
        <v>0</v>
      </c>
      <c r="W82" s="86">
        <f t="shared" si="50"/>
        <v>0</v>
      </c>
    </row>
    <row r="83" spans="1:23" s="95" customFormat="1" ht="15.75" customHeight="1" x14ac:dyDescent="0.25">
      <c r="A83" s="92" t="s">
        <v>627</v>
      </c>
      <c r="B83" s="100">
        <f>B84+B96</f>
        <v>10591.139999999985</v>
      </c>
      <c r="C83" s="93">
        <f>C84+C96</f>
        <v>1446.3899999999908</v>
      </c>
      <c r="D83" s="93">
        <f>D84+D96</f>
        <v>2.609999999999999</v>
      </c>
      <c r="E83" s="93">
        <f>E84+E96</f>
        <v>1128.9999999999975</v>
      </c>
      <c r="F83" s="93">
        <f t="shared" ref="F83:K83" si="51">F84+F96</f>
        <v>175.08000000000013</v>
      </c>
      <c r="G83" s="93">
        <f t="shared" si="51"/>
        <v>1494.4399999999991</v>
      </c>
      <c r="H83" s="93">
        <f t="shared" si="51"/>
        <v>374.22999999999973</v>
      </c>
      <c r="I83" s="93">
        <f t="shared" si="51"/>
        <v>3229.2800000000025</v>
      </c>
      <c r="J83" s="93">
        <f t="shared" si="51"/>
        <v>894.95999999999833</v>
      </c>
      <c r="K83" s="93">
        <f t="shared" si="51"/>
        <v>291.37999999999982</v>
      </c>
      <c r="L83" s="93">
        <f>L84+L96</f>
        <v>1553.7699999999968</v>
      </c>
      <c r="M83" s="86">
        <f>M84+M96</f>
        <v>0</v>
      </c>
      <c r="N83" s="86">
        <f>N84+N96</f>
        <v>0</v>
      </c>
      <c r="O83" s="86">
        <f>O84+O96</f>
        <v>0</v>
      </c>
      <c r="P83" s="86">
        <f t="shared" ref="P83:W83" si="52">P84+P96</f>
        <v>0</v>
      </c>
      <c r="Q83" s="86">
        <f t="shared" si="52"/>
        <v>0</v>
      </c>
      <c r="R83" s="86">
        <f t="shared" si="52"/>
        <v>0</v>
      </c>
      <c r="S83" s="86">
        <f t="shared" si="52"/>
        <v>0</v>
      </c>
      <c r="T83" s="86">
        <f t="shared" si="52"/>
        <v>0</v>
      </c>
      <c r="U83" s="86">
        <f t="shared" si="52"/>
        <v>0</v>
      </c>
      <c r="V83" s="86">
        <f t="shared" si="52"/>
        <v>0</v>
      </c>
      <c r="W83" s="86">
        <f t="shared" si="52"/>
        <v>0</v>
      </c>
    </row>
    <row r="84" spans="1:23" s="105" customFormat="1" ht="15.75" customHeight="1" x14ac:dyDescent="0.25">
      <c r="A84" s="101" t="s">
        <v>628</v>
      </c>
      <c r="B84" s="102">
        <f>B85+B91+B92+B93+B94+B95</f>
        <v>19.7</v>
      </c>
      <c r="C84" s="103">
        <f>C85+C91+C92+C93+C94+C95</f>
        <v>0.27</v>
      </c>
      <c r="D84" s="103">
        <f>D85+D91+D92+D93+D94+D95</f>
        <v>2.379999999999999</v>
      </c>
      <c r="E84" s="103">
        <f>E85+E91+E92+E93+E94+E95</f>
        <v>12.440000000000001</v>
      </c>
      <c r="F84" s="103">
        <f t="shared" ref="F84:K84" si="53">F85+F91+F92+F93+F94+F95</f>
        <v>0</v>
      </c>
      <c r="G84" s="103">
        <f t="shared" si="53"/>
        <v>0.5</v>
      </c>
      <c r="H84" s="103">
        <f t="shared" si="53"/>
        <v>0</v>
      </c>
      <c r="I84" s="103">
        <f t="shared" si="53"/>
        <v>4.1099999999999994</v>
      </c>
      <c r="J84" s="103">
        <f t="shared" si="53"/>
        <v>0</v>
      </c>
      <c r="K84" s="103">
        <f t="shared" si="53"/>
        <v>0</v>
      </c>
      <c r="L84" s="103">
        <f>L85+L91+L92+L93+L94+L95</f>
        <v>0</v>
      </c>
      <c r="M84" s="104">
        <f>M85+M91+M92+M93+M94+M95</f>
        <v>0</v>
      </c>
      <c r="N84" s="104">
        <f>N85+N91+N92+N93+N94+N95</f>
        <v>0</v>
      </c>
      <c r="O84" s="104">
        <f>O85+O91+O92+O93+O94+O95</f>
        <v>0</v>
      </c>
      <c r="P84" s="104">
        <f t="shared" ref="P84:W84" si="54">P85+P91+P92+P93+P94+P95</f>
        <v>0</v>
      </c>
      <c r="Q84" s="104">
        <f t="shared" si="54"/>
        <v>0</v>
      </c>
      <c r="R84" s="104">
        <f t="shared" si="54"/>
        <v>0</v>
      </c>
      <c r="S84" s="104">
        <f t="shared" si="54"/>
        <v>0</v>
      </c>
      <c r="T84" s="104">
        <f t="shared" si="54"/>
        <v>0</v>
      </c>
      <c r="U84" s="104">
        <f t="shared" si="54"/>
        <v>0</v>
      </c>
      <c r="V84" s="104">
        <f t="shared" si="54"/>
        <v>0</v>
      </c>
      <c r="W84" s="104">
        <f t="shared" si="54"/>
        <v>0</v>
      </c>
    </row>
    <row r="85" spans="1:23" ht="15.75" customHeight="1" x14ac:dyDescent="0.25">
      <c r="A85" s="106" t="s">
        <v>629</v>
      </c>
      <c r="B85" s="107">
        <f>SUM(B86:B90)</f>
        <v>19.7</v>
      </c>
      <c r="C85" s="98">
        <f>SUM(C86:C90)</f>
        <v>0.27</v>
      </c>
      <c r="D85" s="98">
        <f>SUM(D86:D90)</f>
        <v>2.379999999999999</v>
      </c>
      <c r="E85" s="98">
        <f>SUM(E86:E90)</f>
        <v>12.440000000000001</v>
      </c>
      <c r="F85" s="98">
        <f t="shared" ref="F85:K85" si="55">SUM(F86:F90)</f>
        <v>0</v>
      </c>
      <c r="G85" s="98">
        <f t="shared" si="55"/>
        <v>0.5</v>
      </c>
      <c r="H85" s="98">
        <f t="shared" si="55"/>
        <v>0</v>
      </c>
      <c r="I85" s="98">
        <f t="shared" si="55"/>
        <v>4.1099999999999994</v>
      </c>
      <c r="J85" s="98">
        <f t="shared" si="55"/>
        <v>0</v>
      </c>
      <c r="K85" s="98">
        <f t="shared" si="55"/>
        <v>0</v>
      </c>
      <c r="L85" s="98">
        <f>SUM(L86:L90)</f>
        <v>0</v>
      </c>
      <c r="M85" s="87">
        <f>SUM(M86:M90)</f>
        <v>0</v>
      </c>
      <c r="N85" s="87">
        <f>SUM(N86:N90)</f>
        <v>0</v>
      </c>
      <c r="O85" s="87">
        <f>SUM(O86:O90)</f>
        <v>0</v>
      </c>
      <c r="P85" s="87">
        <f t="shared" ref="P85:W85" si="56">SUM(P86:P90)</f>
        <v>0</v>
      </c>
      <c r="Q85" s="87">
        <f t="shared" si="56"/>
        <v>0</v>
      </c>
      <c r="R85" s="87">
        <f t="shared" si="56"/>
        <v>0</v>
      </c>
      <c r="S85" s="87">
        <f t="shared" si="56"/>
        <v>0</v>
      </c>
      <c r="T85" s="87">
        <f t="shared" si="56"/>
        <v>0</v>
      </c>
      <c r="U85" s="87">
        <f t="shared" si="56"/>
        <v>0</v>
      </c>
      <c r="V85" s="87">
        <f t="shared" si="56"/>
        <v>0</v>
      </c>
      <c r="W85" s="87">
        <f t="shared" si="56"/>
        <v>0</v>
      </c>
    </row>
    <row r="86" spans="1:23" ht="15.75" customHeight="1" x14ac:dyDescent="0.25">
      <c r="A86" s="108" t="s">
        <v>630</v>
      </c>
      <c r="B86" s="107">
        <f t="shared" ref="B86:B95" si="57">SUM(C86:O86)</f>
        <v>10.72</v>
      </c>
      <c r="C86" s="98">
        <v>0</v>
      </c>
      <c r="D86" s="98">
        <v>0</v>
      </c>
      <c r="E86" s="98">
        <v>10.72</v>
      </c>
      <c r="F86" s="98">
        <v>0</v>
      </c>
      <c r="G86" s="98">
        <v>0</v>
      </c>
      <c r="H86" s="98">
        <v>0</v>
      </c>
      <c r="I86" s="98">
        <v>0</v>
      </c>
      <c r="J86" s="98">
        <v>0</v>
      </c>
      <c r="K86" s="98">
        <v>0</v>
      </c>
      <c r="L86" s="98">
        <v>0</v>
      </c>
      <c r="M86" s="87">
        <f>'[1]B9B.DCQH-XA-TK 2022'!B1180</f>
        <v>0</v>
      </c>
      <c r="N86" s="87">
        <f>'[1]B9B.DCQH-XA-TK 2022'!B1280</f>
        <v>0</v>
      </c>
      <c r="O86" s="109">
        <f>'[1]B9B.DCQH-XA-TK 2022'!$B1380</f>
        <v>0</v>
      </c>
      <c r="P86" s="109">
        <f>'[1]B9B.DCQH-XA-TK 2022'!$B1480</f>
        <v>0</v>
      </c>
      <c r="Q86" s="109">
        <f>'[1]B9B.DCQH-XA-TK 2022'!$B1380</f>
        <v>0</v>
      </c>
      <c r="R86" s="109">
        <f>'[1]B9B.DCQH-XA-TK 2022'!$B1380</f>
        <v>0</v>
      </c>
      <c r="S86" s="109">
        <f>'[1]B9B.DCQH-XA-TK 2022'!$B1380</f>
        <v>0</v>
      </c>
      <c r="T86" s="109">
        <f>'[1]B9B.DCQH-XA-TK 2022'!$B1380</f>
        <v>0</v>
      </c>
      <c r="U86" s="109">
        <f>'[1]B9B.DCQH-XA-TK 2022'!$B1380</f>
        <v>0</v>
      </c>
      <c r="V86" s="109">
        <f>'[1]B9B.DCQH-XA-TK 2022'!$B1380</f>
        <v>0</v>
      </c>
      <c r="W86" s="109">
        <f>'[1]B9B.DCQH-XA-TK 2022'!$B1380</f>
        <v>0</v>
      </c>
    </row>
    <row r="87" spans="1:23" ht="15.75" customHeight="1" x14ac:dyDescent="0.25">
      <c r="A87" s="108" t="s">
        <v>631</v>
      </c>
      <c r="B87" s="107">
        <f t="shared" si="57"/>
        <v>0</v>
      </c>
      <c r="C87" s="98">
        <v>0</v>
      </c>
      <c r="D87" s="98">
        <v>0</v>
      </c>
      <c r="E87" s="98">
        <v>0</v>
      </c>
      <c r="F87" s="98">
        <v>0</v>
      </c>
      <c r="G87" s="98">
        <v>0</v>
      </c>
      <c r="H87" s="98">
        <v>0</v>
      </c>
      <c r="I87" s="98">
        <v>0</v>
      </c>
      <c r="J87" s="98">
        <v>0</v>
      </c>
      <c r="K87" s="98">
        <v>0</v>
      </c>
      <c r="L87" s="98">
        <v>0</v>
      </c>
      <c r="M87" s="87">
        <f>'[1]B9B.DCQH-XA-TK 2022'!B1181</f>
        <v>0</v>
      </c>
      <c r="N87" s="87">
        <f>'[1]B9B.DCQH-XA-TK 2022'!B1281</f>
        <v>0</v>
      </c>
      <c r="O87" s="109">
        <f>'[1]B9B.DCQH-XA-TK 2022'!$B1381</f>
        <v>0</v>
      </c>
      <c r="P87" s="109">
        <f>'[1]B9B.DCQH-XA-TK 2022'!$B1481</f>
        <v>0</v>
      </c>
      <c r="Q87" s="109">
        <f>'[1]B9B.DCQH-XA-TK 2022'!$B1381</f>
        <v>0</v>
      </c>
      <c r="R87" s="109">
        <f>'[1]B9B.DCQH-XA-TK 2022'!$B1381</f>
        <v>0</v>
      </c>
      <c r="S87" s="109">
        <f>'[1]B9B.DCQH-XA-TK 2022'!$B1381</f>
        <v>0</v>
      </c>
      <c r="T87" s="109">
        <f>'[1]B9B.DCQH-XA-TK 2022'!$B1381</f>
        <v>0</v>
      </c>
      <c r="U87" s="109">
        <f>'[1]B9B.DCQH-XA-TK 2022'!$B1381</f>
        <v>0</v>
      </c>
      <c r="V87" s="109">
        <f>'[1]B9B.DCQH-XA-TK 2022'!$B1381</f>
        <v>0</v>
      </c>
      <c r="W87" s="109">
        <f>'[1]B9B.DCQH-XA-TK 2022'!$B1381</f>
        <v>0</v>
      </c>
    </row>
    <row r="88" spans="1:23" ht="15.75" customHeight="1" x14ac:dyDescent="0.25">
      <c r="A88" s="108" t="s">
        <v>632</v>
      </c>
      <c r="B88" s="107">
        <f t="shared" si="57"/>
        <v>4.0999999999999988</v>
      </c>
      <c r="C88" s="98">
        <v>0</v>
      </c>
      <c r="D88" s="98">
        <v>2.379999999999999</v>
      </c>
      <c r="E88" s="98">
        <v>1.72</v>
      </c>
      <c r="F88" s="98">
        <v>0</v>
      </c>
      <c r="G88" s="98">
        <v>0</v>
      </c>
      <c r="H88" s="98">
        <v>0</v>
      </c>
      <c r="I88" s="98">
        <v>0</v>
      </c>
      <c r="J88" s="98">
        <v>0</v>
      </c>
      <c r="K88" s="98">
        <v>0</v>
      </c>
      <c r="L88" s="98">
        <v>0</v>
      </c>
      <c r="M88" s="87">
        <f>'[1]B9B.DCQH-XA-TK 2022'!B1182</f>
        <v>0</v>
      </c>
      <c r="N88" s="87">
        <f>'[1]B9B.DCQH-XA-TK 2022'!B1282</f>
        <v>0</v>
      </c>
      <c r="O88" s="109">
        <f>'[1]B9B.DCQH-XA-TK 2022'!$B1382</f>
        <v>0</v>
      </c>
      <c r="P88" s="109">
        <f>'[1]B9B.DCQH-XA-TK 2022'!$B1482</f>
        <v>0</v>
      </c>
      <c r="Q88" s="109">
        <f>'[1]B9B.DCQH-XA-TK 2022'!$B1382</f>
        <v>0</v>
      </c>
      <c r="R88" s="109">
        <f>'[1]B9B.DCQH-XA-TK 2022'!$B1382</f>
        <v>0</v>
      </c>
      <c r="S88" s="109">
        <f>'[1]B9B.DCQH-XA-TK 2022'!$B1382</f>
        <v>0</v>
      </c>
      <c r="T88" s="109">
        <f>'[1]B9B.DCQH-XA-TK 2022'!$B1382</f>
        <v>0</v>
      </c>
      <c r="U88" s="109">
        <f>'[1]B9B.DCQH-XA-TK 2022'!$B1382</f>
        <v>0</v>
      </c>
      <c r="V88" s="109">
        <f>'[1]B9B.DCQH-XA-TK 2022'!$B1382</f>
        <v>0</v>
      </c>
      <c r="W88" s="109">
        <f>'[1]B9B.DCQH-XA-TK 2022'!$B1382</f>
        <v>0</v>
      </c>
    </row>
    <row r="89" spans="1:23" ht="15.75" customHeight="1" x14ac:dyDescent="0.25">
      <c r="A89" s="108" t="s">
        <v>633</v>
      </c>
      <c r="B89" s="107">
        <f t="shared" si="57"/>
        <v>0</v>
      </c>
      <c r="C89" s="98">
        <v>0</v>
      </c>
      <c r="D89" s="98">
        <v>0</v>
      </c>
      <c r="E89" s="98">
        <v>0</v>
      </c>
      <c r="F89" s="98">
        <v>0</v>
      </c>
      <c r="G89" s="98">
        <v>0</v>
      </c>
      <c r="H89" s="98">
        <v>0</v>
      </c>
      <c r="I89" s="98">
        <v>0</v>
      </c>
      <c r="J89" s="98">
        <v>0</v>
      </c>
      <c r="K89" s="98">
        <v>0</v>
      </c>
      <c r="L89" s="98">
        <v>0</v>
      </c>
      <c r="M89" s="87">
        <f>'[1]B9B.DCQH-XA-TK 2022'!B1183</f>
        <v>0</v>
      </c>
      <c r="N89" s="87">
        <f>'[1]B9B.DCQH-XA-TK 2022'!B1283</f>
        <v>0</v>
      </c>
      <c r="O89" s="109">
        <f>'[1]B9B.DCQH-XA-TK 2022'!$B1383</f>
        <v>0</v>
      </c>
      <c r="P89" s="109">
        <f>'[1]B9B.DCQH-XA-TK 2022'!$B1484</f>
        <v>0</v>
      </c>
      <c r="Q89" s="109">
        <f>'[1]B9B.DCQH-XA-TK 2022'!$B1383</f>
        <v>0</v>
      </c>
      <c r="R89" s="109">
        <f>'[1]B9B.DCQH-XA-TK 2022'!$B1383</f>
        <v>0</v>
      </c>
      <c r="S89" s="109">
        <f>'[1]B9B.DCQH-XA-TK 2022'!$B1383</f>
        <v>0</v>
      </c>
      <c r="T89" s="109">
        <f>'[1]B9B.DCQH-XA-TK 2022'!$B1383</f>
        <v>0</v>
      </c>
      <c r="U89" s="109">
        <f>'[1]B9B.DCQH-XA-TK 2022'!$B1383</f>
        <v>0</v>
      </c>
      <c r="V89" s="109">
        <f>'[1]B9B.DCQH-XA-TK 2022'!$B1383</f>
        <v>0</v>
      </c>
      <c r="W89" s="109">
        <f>'[1]B9B.DCQH-XA-TK 2022'!$B1383</f>
        <v>0</v>
      </c>
    </row>
    <row r="90" spans="1:23" ht="15.75" customHeight="1" x14ac:dyDescent="0.25">
      <c r="A90" s="108" t="s">
        <v>634</v>
      </c>
      <c r="B90" s="107">
        <f t="shared" si="57"/>
        <v>4.879999999999999</v>
      </c>
      <c r="C90" s="98">
        <v>0.27</v>
      </c>
      <c r="D90" s="98">
        <v>0</v>
      </c>
      <c r="E90" s="98">
        <v>0</v>
      </c>
      <c r="F90" s="98">
        <v>0</v>
      </c>
      <c r="G90" s="98">
        <v>0.5</v>
      </c>
      <c r="H90" s="98">
        <v>0</v>
      </c>
      <c r="I90" s="98">
        <v>4.1099999999999994</v>
      </c>
      <c r="J90" s="98">
        <v>0</v>
      </c>
      <c r="K90" s="98">
        <v>0</v>
      </c>
      <c r="L90" s="98">
        <v>0</v>
      </c>
      <c r="M90" s="87">
        <f>'[1]B9B.DCQH-XA-TK 2022'!B1184</f>
        <v>0</v>
      </c>
      <c r="N90" s="87">
        <f>'[1]B9B.DCQH-XA-TK 2022'!B1284</f>
        <v>0</v>
      </c>
      <c r="O90" s="109">
        <f>'[1]B9B.DCQH-XA-TK 2022'!$B1384</f>
        <v>0</v>
      </c>
      <c r="P90" s="109">
        <f>'[1]B9B.DCQH-XA-TK 2022'!$B1484</f>
        <v>0</v>
      </c>
      <c r="Q90" s="109">
        <f>'[1]B9B.DCQH-XA-TK 2022'!$B1384</f>
        <v>0</v>
      </c>
      <c r="R90" s="109">
        <f>'[1]B9B.DCQH-XA-TK 2022'!$B1384</f>
        <v>0</v>
      </c>
      <c r="S90" s="109">
        <f>'[1]B9B.DCQH-XA-TK 2022'!$B1384</f>
        <v>0</v>
      </c>
      <c r="T90" s="109">
        <f>'[1]B9B.DCQH-XA-TK 2022'!$B1384</f>
        <v>0</v>
      </c>
      <c r="U90" s="109">
        <f>'[1]B9B.DCQH-XA-TK 2022'!$B1384</f>
        <v>0</v>
      </c>
      <c r="V90" s="109">
        <f>'[1]B9B.DCQH-XA-TK 2022'!$B1384</f>
        <v>0</v>
      </c>
      <c r="W90" s="109">
        <f>'[1]B9B.DCQH-XA-TK 2022'!$B1384</f>
        <v>0</v>
      </c>
    </row>
    <row r="91" spans="1:23" ht="15.75" customHeight="1" x14ac:dyDescent="0.25">
      <c r="A91" s="106" t="s">
        <v>635</v>
      </c>
      <c r="B91" s="107">
        <f t="shared" si="57"/>
        <v>0</v>
      </c>
      <c r="C91" s="98">
        <v>0</v>
      </c>
      <c r="D91" s="98">
        <v>0</v>
      </c>
      <c r="E91" s="98">
        <v>0</v>
      </c>
      <c r="F91" s="98">
        <v>0</v>
      </c>
      <c r="G91" s="98">
        <v>0</v>
      </c>
      <c r="H91" s="98">
        <v>0</v>
      </c>
      <c r="I91" s="98">
        <v>0</v>
      </c>
      <c r="J91" s="98">
        <v>0</v>
      </c>
      <c r="K91" s="98">
        <v>0</v>
      </c>
      <c r="L91" s="98">
        <v>0</v>
      </c>
      <c r="M91" s="87">
        <f>'[1]B9B.DCQH-XA-TK 2022'!B1185</f>
        <v>0</v>
      </c>
      <c r="N91" s="87">
        <f>'[1]B9B.DCQH-XA-TK 2022'!B1285</f>
        <v>0</v>
      </c>
      <c r="O91" s="109">
        <f>'[1]B9B.DCQH-XA-TK 2022'!$B1385</f>
        <v>0</v>
      </c>
      <c r="P91" s="109">
        <f>'[1]B9B.DCQH-XA-TK 2022'!$B1485</f>
        <v>0</v>
      </c>
      <c r="Q91" s="109">
        <f>'[1]B9B.DCQH-XA-TK 2022'!$B1385</f>
        <v>0</v>
      </c>
      <c r="R91" s="109">
        <f>'[1]B9B.DCQH-XA-TK 2022'!$B1385</f>
        <v>0</v>
      </c>
      <c r="S91" s="109">
        <f>'[1]B9B.DCQH-XA-TK 2022'!$B1385</f>
        <v>0</v>
      </c>
      <c r="T91" s="109">
        <f>'[1]B9B.DCQH-XA-TK 2022'!$B1385</f>
        <v>0</v>
      </c>
      <c r="U91" s="109">
        <f>'[1]B9B.DCQH-XA-TK 2022'!$B1385</f>
        <v>0</v>
      </c>
      <c r="V91" s="109">
        <f>'[1]B9B.DCQH-XA-TK 2022'!$B1385</f>
        <v>0</v>
      </c>
      <c r="W91" s="109">
        <f>'[1]B9B.DCQH-XA-TK 2022'!$B1385</f>
        <v>0</v>
      </c>
    </row>
    <row r="92" spans="1:23" ht="15.75" customHeight="1" x14ac:dyDescent="0.25">
      <c r="A92" s="106" t="s">
        <v>636</v>
      </c>
      <c r="B92" s="107">
        <f t="shared" si="57"/>
        <v>0</v>
      </c>
      <c r="C92" s="98">
        <v>0</v>
      </c>
      <c r="D92" s="98">
        <v>0</v>
      </c>
      <c r="E92" s="98">
        <v>0</v>
      </c>
      <c r="F92" s="98">
        <v>0</v>
      </c>
      <c r="G92" s="98">
        <v>0</v>
      </c>
      <c r="H92" s="98">
        <v>0</v>
      </c>
      <c r="I92" s="98">
        <v>0</v>
      </c>
      <c r="J92" s="98">
        <v>0</v>
      </c>
      <c r="K92" s="98">
        <v>0</v>
      </c>
      <c r="L92" s="98">
        <v>0</v>
      </c>
      <c r="M92" s="87">
        <f>'[1]B9B.DCQH-XA-TK 2022'!B1186</f>
        <v>0</v>
      </c>
      <c r="N92" s="87">
        <f>'[1]B9B.DCQH-XA-TK 2022'!B1286</f>
        <v>0</v>
      </c>
      <c r="O92" s="109">
        <f>'[1]B9B.DCQH-XA-TK 2022'!$B1386</f>
        <v>0</v>
      </c>
      <c r="P92" s="109">
        <f>'[1]B9B.DCQH-XA-TK 2022'!$B1486</f>
        <v>0</v>
      </c>
      <c r="Q92" s="109">
        <f>'[1]B9B.DCQH-XA-TK 2022'!$B1386</f>
        <v>0</v>
      </c>
      <c r="R92" s="109">
        <f>'[1]B9B.DCQH-XA-TK 2022'!$B1386</f>
        <v>0</v>
      </c>
      <c r="S92" s="109">
        <f>'[1]B9B.DCQH-XA-TK 2022'!$B1386</f>
        <v>0</v>
      </c>
      <c r="T92" s="109">
        <f>'[1]B9B.DCQH-XA-TK 2022'!$B1386</f>
        <v>0</v>
      </c>
      <c r="U92" s="109">
        <f>'[1]B9B.DCQH-XA-TK 2022'!$B1386</f>
        <v>0</v>
      </c>
      <c r="V92" s="109">
        <f>'[1]B9B.DCQH-XA-TK 2022'!$B1386</f>
        <v>0</v>
      </c>
      <c r="W92" s="109">
        <f>'[1]B9B.DCQH-XA-TK 2022'!$B1386</f>
        <v>0</v>
      </c>
    </row>
    <row r="93" spans="1:23" ht="15.75" customHeight="1" x14ac:dyDescent="0.25">
      <c r="A93" s="106" t="s">
        <v>637</v>
      </c>
      <c r="B93" s="107">
        <f t="shared" si="57"/>
        <v>0</v>
      </c>
      <c r="C93" s="98">
        <v>0</v>
      </c>
      <c r="D93" s="98">
        <v>0</v>
      </c>
      <c r="E93" s="98">
        <v>0</v>
      </c>
      <c r="F93" s="98">
        <v>0</v>
      </c>
      <c r="G93" s="98">
        <v>0</v>
      </c>
      <c r="H93" s="98">
        <v>0</v>
      </c>
      <c r="I93" s="98">
        <v>0</v>
      </c>
      <c r="J93" s="98">
        <v>0</v>
      </c>
      <c r="K93" s="98">
        <v>0</v>
      </c>
      <c r="L93" s="98">
        <v>0</v>
      </c>
      <c r="M93" s="87">
        <f>'[1]B9B.DCQH-XA-TK 2022'!B1187</f>
        <v>0</v>
      </c>
      <c r="N93" s="87">
        <f>'[1]B9B.DCQH-XA-TK 2022'!B1287</f>
        <v>0</v>
      </c>
      <c r="O93" s="109">
        <f>'[1]B9B.DCQH-XA-TK 2022'!$B1387</f>
        <v>0</v>
      </c>
      <c r="P93" s="109">
        <f>'[1]B9B.DCQH-XA-TK 2022'!$B1487</f>
        <v>0</v>
      </c>
      <c r="Q93" s="109">
        <f>'[1]B9B.DCQH-XA-TK 2022'!$B1387</f>
        <v>0</v>
      </c>
      <c r="R93" s="109">
        <f>'[1]B9B.DCQH-XA-TK 2022'!$B1387</f>
        <v>0</v>
      </c>
      <c r="S93" s="109">
        <f>'[1]B9B.DCQH-XA-TK 2022'!$B1387</f>
        <v>0</v>
      </c>
      <c r="T93" s="109">
        <f>'[1]B9B.DCQH-XA-TK 2022'!$B1387</f>
        <v>0</v>
      </c>
      <c r="U93" s="109">
        <f>'[1]B9B.DCQH-XA-TK 2022'!$B1387</f>
        <v>0</v>
      </c>
      <c r="V93" s="109">
        <f>'[1]B9B.DCQH-XA-TK 2022'!$B1387</f>
        <v>0</v>
      </c>
      <c r="W93" s="109">
        <f>'[1]B9B.DCQH-XA-TK 2022'!$B1387</f>
        <v>0</v>
      </c>
    </row>
    <row r="94" spans="1:23" ht="15.75" customHeight="1" x14ac:dyDescent="0.25">
      <c r="A94" s="106" t="s">
        <v>638</v>
      </c>
      <c r="B94" s="107">
        <f t="shared" si="57"/>
        <v>0</v>
      </c>
      <c r="C94" s="98">
        <v>0</v>
      </c>
      <c r="D94" s="98">
        <v>0</v>
      </c>
      <c r="E94" s="98">
        <v>0</v>
      </c>
      <c r="F94" s="98">
        <v>0</v>
      </c>
      <c r="G94" s="98">
        <v>0</v>
      </c>
      <c r="H94" s="98">
        <v>0</v>
      </c>
      <c r="I94" s="98">
        <v>0</v>
      </c>
      <c r="J94" s="98">
        <v>0</v>
      </c>
      <c r="K94" s="98">
        <v>0</v>
      </c>
      <c r="L94" s="98">
        <v>0</v>
      </c>
      <c r="M94" s="87">
        <f>'[1]B9B.DCQH-XA-TK 2022'!B1188</f>
        <v>0</v>
      </c>
      <c r="N94" s="87">
        <f>'[1]B9B.DCQH-XA-TK 2022'!B1288</f>
        <v>0</v>
      </c>
      <c r="O94" s="109">
        <f>'[1]B9B.DCQH-XA-TK 2022'!$B1388</f>
        <v>0</v>
      </c>
      <c r="P94" s="109">
        <f>'[1]B9B.DCQH-XA-TK 2022'!$B1488</f>
        <v>0</v>
      </c>
      <c r="Q94" s="109">
        <f>'[1]B9B.DCQH-XA-TK 2022'!$B1388</f>
        <v>0</v>
      </c>
      <c r="R94" s="109">
        <f>'[1]B9B.DCQH-XA-TK 2022'!$B1388</f>
        <v>0</v>
      </c>
      <c r="S94" s="109">
        <f>'[1]B9B.DCQH-XA-TK 2022'!$B1388</f>
        <v>0</v>
      </c>
      <c r="T94" s="109">
        <f>'[1]B9B.DCQH-XA-TK 2022'!$B1388</f>
        <v>0</v>
      </c>
      <c r="U94" s="109">
        <f>'[1]B9B.DCQH-XA-TK 2022'!$B1388</f>
        <v>0</v>
      </c>
      <c r="V94" s="109">
        <f>'[1]B9B.DCQH-XA-TK 2022'!$B1388</f>
        <v>0</v>
      </c>
      <c r="W94" s="109">
        <f>'[1]B9B.DCQH-XA-TK 2022'!$B1388</f>
        <v>0</v>
      </c>
    </row>
    <row r="95" spans="1:23" ht="15.75" customHeight="1" x14ac:dyDescent="0.25">
      <c r="A95" s="106" t="s">
        <v>639</v>
      </c>
      <c r="B95" s="107">
        <f t="shared" si="57"/>
        <v>0</v>
      </c>
      <c r="C95" s="98">
        <v>0</v>
      </c>
      <c r="D95" s="98">
        <v>0</v>
      </c>
      <c r="E95" s="98">
        <v>0</v>
      </c>
      <c r="F95" s="98">
        <v>0</v>
      </c>
      <c r="G95" s="98">
        <v>0</v>
      </c>
      <c r="H95" s="98">
        <v>0</v>
      </c>
      <c r="I95" s="98">
        <v>0</v>
      </c>
      <c r="J95" s="98">
        <v>0</v>
      </c>
      <c r="K95" s="98">
        <v>0</v>
      </c>
      <c r="L95" s="98">
        <v>0</v>
      </c>
      <c r="M95" s="87">
        <f>'[1]B9B.DCQH-XA-TK 2022'!B1189</f>
        <v>0</v>
      </c>
      <c r="N95" s="87">
        <f>'[1]B9B.DCQH-XA-TK 2022'!B1289</f>
        <v>0</v>
      </c>
      <c r="O95" s="109">
        <f>'[1]B9B.DCQH-XA-TK 2022'!$B1389</f>
        <v>0</v>
      </c>
      <c r="P95" s="109">
        <f>'[1]B9B.DCQH-XA-TK 2022'!$B1489</f>
        <v>0</v>
      </c>
      <c r="Q95" s="109">
        <f>'[1]B9B.DCQH-XA-TK 2022'!$B1389</f>
        <v>0</v>
      </c>
      <c r="R95" s="109">
        <f>'[1]B9B.DCQH-XA-TK 2022'!$B1389</f>
        <v>0</v>
      </c>
      <c r="S95" s="109">
        <f>'[1]B9B.DCQH-XA-TK 2022'!$B1389</f>
        <v>0</v>
      </c>
      <c r="T95" s="109">
        <f>'[1]B9B.DCQH-XA-TK 2022'!$B1389</f>
        <v>0</v>
      </c>
      <c r="U95" s="109">
        <f>'[1]B9B.DCQH-XA-TK 2022'!$B1389</f>
        <v>0</v>
      </c>
      <c r="V95" s="109">
        <f>'[1]B9B.DCQH-XA-TK 2022'!$B1389</f>
        <v>0</v>
      </c>
      <c r="W95" s="109">
        <f>'[1]B9B.DCQH-XA-TK 2022'!$B1389</f>
        <v>0</v>
      </c>
    </row>
    <row r="96" spans="1:23" s="105" customFormat="1" ht="15.75" customHeight="1" x14ac:dyDescent="0.25">
      <c r="A96" s="101" t="s">
        <v>640</v>
      </c>
      <c r="B96" s="102">
        <f>SUM(B97:B100)</f>
        <v>10571.439999999984</v>
      </c>
      <c r="C96" s="103">
        <f>SUM(C97:C100)</f>
        <v>1446.1199999999908</v>
      </c>
      <c r="D96" s="103">
        <f>SUM(D97:D100)</f>
        <v>0.23</v>
      </c>
      <c r="E96" s="103">
        <f>SUM(E97:E100)</f>
        <v>1116.5599999999974</v>
      </c>
      <c r="F96" s="103">
        <f t="shared" ref="F96:K96" si="58">SUM(F97:F100)</f>
        <v>175.08000000000013</v>
      </c>
      <c r="G96" s="103">
        <f t="shared" si="58"/>
        <v>1493.9399999999991</v>
      </c>
      <c r="H96" s="103">
        <f t="shared" si="58"/>
        <v>374.22999999999973</v>
      </c>
      <c r="I96" s="103">
        <f t="shared" si="58"/>
        <v>3225.1700000000023</v>
      </c>
      <c r="J96" s="103">
        <f t="shared" si="58"/>
        <v>894.95999999999833</v>
      </c>
      <c r="K96" s="103">
        <f t="shared" si="58"/>
        <v>291.37999999999982</v>
      </c>
      <c r="L96" s="103">
        <f>SUM(L97:L100)</f>
        <v>1553.7699999999968</v>
      </c>
      <c r="M96" s="104">
        <f>SUM(M97:M100)</f>
        <v>0</v>
      </c>
      <c r="N96" s="104">
        <f>SUM(N97:N100)</f>
        <v>0</v>
      </c>
      <c r="O96" s="104">
        <f>SUM(O97:O100)</f>
        <v>0</v>
      </c>
      <c r="P96" s="104">
        <f t="shared" ref="P96:W96" si="59">SUM(P97:P100)</f>
        <v>0</v>
      </c>
      <c r="Q96" s="104">
        <f t="shared" si="59"/>
        <v>0</v>
      </c>
      <c r="R96" s="104">
        <f t="shared" si="59"/>
        <v>0</v>
      </c>
      <c r="S96" s="104">
        <f t="shared" si="59"/>
        <v>0</v>
      </c>
      <c r="T96" s="104">
        <f t="shared" si="59"/>
        <v>0</v>
      </c>
      <c r="U96" s="104">
        <f t="shared" si="59"/>
        <v>0</v>
      </c>
      <c r="V96" s="104">
        <f t="shared" si="59"/>
        <v>0</v>
      </c>
      <c r="W96" s="104">
        <f t="shared" si="59"/>
        <v>0</v>
      </c>
    </row>
    <row r="97" spans="1:23" ht="15.75" customHeight="1" x14ac:dyDescent="0.25">
      <c r="A97" s="108" t="s">
        <v>641</v>
      </c>
      <c r="B97" s="107">
        <f>SUM(C97:O97)</f>
        <v>950.44</v>
      </c>
      <c r="C97" s="98">
        <v>199.38000000000002</v>
      </c>
      <c r="D97" s="98">
        <v>0</v>
      </c>
      <c r="E97" s="98">
        <v>167.85000000000002</v>
      </c>
      <c r="F97" s="98">
        <v>47.049999999999983</v>
      </c>
      <c r="G97" s="98">
        <v>39.829999999999991</v>
      </c>
      <c r="H97" s="98">
        <v>87.310000000000016</v>
      </c>
      <c r="I97" s="98">
        <v>130.51000000000002</v>
      </c>
      <c r="J97" s="98">
        <v>96.790000000000063</v>
      </c>
      <c r="K97" s="98">
        <v>28.670000000000005</v>
      </c>
      <c r="L97" s="98">
        <v>153.0500000000001</v>
      </c>
      <c r="M97" s="87">
        <f>'[1]B9B.DCQH-XA-TK 2022'!B1191</f>
        <v>0</v>
      </c>
      <c r="N97" s="87">
        <f>'[1]B9B.DCQH-XA-TK 2022'!B1291</f>
        <v>0</v>
      </c>
      <c r="O97" s="109">
        <f>'[1]B9B.DCQH-XA-TK 2022'!$B1391</f>
        <v>0</v>
      </c>
      <c r="P97" s="109">
        <f>'[1]B9B.DCQH-XA-TK 2022'!$B1491</f>
        <v>0</v>
      </c>
      <c r="Q97" s="109">
        <f>'[1]B9B.DCQH-XA-TK 2022'!$B1391</f>
        <v>0</v>
      </c>
      <c r="R97" s="109">
        <f>'[1]B9B.DCQH-XA-TK 2022'!$B1391</f>
        <v>0</v>
      </c>
      <c r="S97" s="109">
        <f>'[1]B9B.DCQH-XA-TK 2022'!$B1391</f>
        <v>0</v>
      </c>
      <c r="T97" s="109">
        <f>'[1]B9B.DCQH-XA-TK 2022'!$B1391</f>
        <v>0</v>
      </c>
      <c r="U97" s="109">
        <f>'[1]B9B.DCQH-XA-TK 2022'!$B1391</f>
        <v>0</v>
      </c>
      <c r="V97" s="109">
        <f>'[1]B9B.DCQH-XA-TK 2022'!$B1391</f>
        <v>0</v>
      </c>
      <c r="W97" s="109">
        <f>'[1]B9B.DCQH-XA-TK 2022'!$B1391</f>
        <v>0</v>
      </c>
    </row>
    <row r="98" spans="1:23" ht="15.75" customHeight="1" x14ac:dyDescent="0.25">
      <c r="A98" s="108" t="s">
        <v>642</v>
      </c>
      <c r="B98" s="107">
        <f>SUM(C98:O98)</f>
        <v>9449.7599999999838</v>
      </c>
      <c r="C98" s="98">
        <v>1208.3699999999906</v>
      </c>
      <c r="D98" s="98">
        <v>0.23</v>
      </c>
      <c r="E98" s="98">
        <v>925.29999999999734</v>
      </c>
      <c r="F98" s="98">
        <v>128.03000000000014</v>
      </c>
      <c r="G98" s="98">
        <v>1447.8499999999992</v>
      </c>
      <c r="H98" s="98">
        <v>286.91999999999973</v>
      </c>
      <c r="I98" s="98">
        <v>3084.9200000000023</v>
      </c>
      <c r="J98" s="98">
        <v>704.79999999999814</v>
      </c>
      <c r="K98" s="98">
        <v>262.61999999999983</v>
      </c>
      <c r="L98" s="98">
        <v>1400.7199999999966</v>
      </c>
      <c r="M98" s="87">
        <f>'[1]B9B.DCQH-XA-TK 2022'!B1192</f>
        <v>0</v>
      </c>
      <c r="N98" s="87">
        <f>'[1]B9B.DCQH-XA-TK 2022'!B1292</f>
        <v>0</v>
      </c>
      <c r="O98" s="109">
        <f>'[1]B9B.DCQH-XA-TK 2022'!$B1392</f>
        <v>0</v>
      </c>
      <c r="P98" s="109">
        <f>'[1]B9B.DCQH-XA-TK 2022'!$B1492</f>
        <v>0</v>
      </c>
      <c r="Q98" s="109">
        <f>'[1]B9B.DCQH-XA-TK 2022'!$B1392</f>
        <v>0</v>
      </c>
      <c r="R98" s="109">
        <f>'[1]B9B.DCQH-XA-TK 2022'!$B1392</f>
        <v>0</v>
      </c>
      <c r="S98" s="109">
        <f>'[1]B9B.DCQH-XA-TK 2022'!$B1392</f>
        <v>0</v>
      </c>
      <c r="T98" s="109">
        <f>'[1]B9B.DCQH-XA-TK 2022'!$B1392</f>
        <v>0</v>
      </c>
      <c r="U98" s="109">
        <f>'[1]B9B.DCQH-XA-TK 2022'!$B1392</f>
        <v>0</v>
      </c>
      <c r="V98" s="109">
        <f>'[1]B9B.DCQH-XA-TK 2022'!$B1392</f>
        <v>0</v>
      </c>
      <c r="W98" s="109">
        <f>'[1]B9B.DCQH-XA-TK 2022'!$B1392</f>
        <v>0</v>
      </c>
    </row>
    <row r="99" spans="1:23" ht="15.75" customHeight="1" x14ac:dyDescent="0.25">
      <c r="A99" s="108" t="s">
        <v>643</v>
      </c>
      <c r="B99" s="107">
        <f>SUM(C99:O99)</f>
        <v>0</v>
      </c>
      <c r="C99" s="98">
        <v>0</v>
      </c>
      <c r="D99" s="98">
        <v>0</v>
      </c>
      <c r="E99" s="98">
        <v>0</v>
      </c>
      <c r="F99" s="98">
        <v>0</v>
      </c>
      <c r="G99" s="98">
        <v>0</v>
      </c>
      <c r="H99" s="98">
        <v>0</v>
      </c>
      <c r="I99" s="98">
        <v>0</v>
      </c>
      <c r="J99" s="98">
        <v>0</v>
      </c>
      <c r="K99" s="98">
        <v>0</v>
      </c>
      <c r="L99" s="98">
        <v>0</v>
      </c>
      <c r="M99" s="87">
        <f>'[1]B9B.DCQH-XA-TK 2022'!B1193</f>
        <v>0</v>
      </c>
      <c r="N99" s="87">
        <f>'[1]B9B.DCQH-XA-TK 2022'!B1293</f>
        <v>0</v>
      </c>
      <c r="O99" s="109">
        <f>'[1]B9B.DCQH-XA-TK 2022'!$B1393</f>
        <v>0</v>
      </c>
      <c r="P99" s="109">
        <f>'[1]B9B.DCQH-XA-TK 2022'!$B1494</f>
        <v>0</v>
      </c>
      <c r="Q99" s="109">
        <f>'[1]B9B.DCQH-XA-TK 2022'!$B1393</f>
        <v>0</v>
      </c>
      <c r="R99" s="109">
        <f>'[1]B9B.DCQH-XA-TK 2022'!$B1393</f>
        <v>0</v>
      </c>
      <c r="S99" s="109">
        <f>'[1]B9B.DCQH-XA-TK 2022'!$B1393</f>
        <v>0</v>
      </c>
      <c r="T99" s="109">
        <f>'[1]B9B.DCQH-XA-TK 2022'!$B1393</f>
        <v>0</v>
      </c>
      <c r="U99" s="109">
        <f>'[1]B9B.DCQH-XA-TK 2022'!$B1393</f>
        <v>0</v>
      </c>
      <c r="V99" s="109">
        <f>'[1]B9B.DCQH-XA-TK 2022'!$B1393</f>
        <v>0</v>
      </c>
      <c r="W99" s="109">
        <f>'[1]B9B.DCQH-XA-TK 2022'!$B1393</f>
        <v>0</v>
      </c>
    </row>
    <row r="100" spans="1:23" ht="15.75" customHeight="1" x14ac:dyDescent="0.25">
      <c r="A100" s="108" t="s">
        <v>644</v>
      </c>
      <c r="B100" s="107">
        <f>SUM(C100:O100)</f>
        <v>171.24000000000009</v>
      </c>
      <c r="C100" s="98">
        <v>38.370000000000005</v>
      </c>
      <c r="D100" s="98">
        <v>0</v>
      </c>
      <c r="E100" s="98">
        <v>23.410000000000004</v>
      </c>
      <c r="F100" s="98">
        <v>0</v>
      </c>
      <c r="G100" s="98">
        <v>6.26</v>
      </c>
      <c r="H100" s="98">
        <v>0</v>
      </c>
      <c r="I100" s="98">
        <v>9.74</v>
      </c>
      <c r="J100" s="98">
        <v>93.37000000000009</v>
      </c>
      <c r="K100" s="98">
        <v>0.09</v>
      </c>
      <c r="L100" s="98">
        <v>0</v>
      </c>
      <c r="M100" s="87">
        <f>'[1]B9B.DCQH-XA-TK 2022'!B1194</f>
        <v>0</v>
      </c>
      <c r="N100" s="87">
        <f>'[1]B9B.DCQH-XA-TK 2022'!B1294</f>
        <v>0</v>
      </c>
      <c r="O100" s="109">
        <f>'[1]B9B.DCQH-XA-TK 2022'!$B1394</f>
        <v>0</v>
      </c>
      <c r="P100" s="109">
        <f>'[1]B9B.DCQH-XA-TK 2022'!$B1494</f>
        <v>0</v>
      </c>
      <c r="Q100" s="109">
        <f>'[1]B9B.DCQH-XA-TK 2022'!$B1394</f>
        <v>0</v>
      </c>
      <c r="R100" s="109">
        <f>'[1]B9B.DCQH-XA-TK 2022'!$B1394</f>
        <v>0</v>
      </c>
      <c r="S100" s="109">
        <f>'[1]B9B.DCQH-XA-TK 2022'!$B1394</f>
        <v>0</v>
      </c>
      <c r="T100" s="109">
        <f>'[1]B9B.DCQH-XA-TK 2022'!$B1394</f>
        <v>0</v>
      </c>
      <c r="U100" s="109">
        <f>'[1]B9B.DCQH-XA-TK 2022'!$B1394</f>
        <v>0</v>
      </c>
      <c r="V100" s="109">
        <f>'[1]B9B.DCQH-XA-TK 2022'!$B1394</f>
        <v>0</v>
      </c>
      <c r="W100" s="109">
        <f>'[1]B9B.DCQH-XA-TK 2022'!$B1394</f>
        <v>0</v>
      </c>
    </row>
    <row r="101" spans="1:23" s="95" customFormat="1" ht="15.75" customHeight="1" x14ac:dyDescent="0.25">
      <c r="A101" s="92" t="s">
        <v>645</v>
      </c>
      <c r="B101" s="100">
        <f>SUM(B102:B104)</f>
        <v>0</v>
      </c>
      <c r="C101" s="93">
        <f>SUM(C102:C104)</f>
        <v>0</v>
      </c>
      <c r="D101" s="93">
        <f>SUM(D102:D104)</f>
        <v>0</v>
      </c>
      <c r="E101" s="93">
        <f>SUM(E102:E104)</f>
        <v>0</v>
      </c>
      <c r="F101" s="93">
        <f t="shared" ref="F101:K101" si="60">SUM(F102:F104)</f>
        <v>0</v>
      </c>
      <c r="G101" s="93">
        <f t="shared" si="60"/>
        <v>0</v>
      </c>
      <c r="H101" s="93">
        <f t="shared" si="60"/>
        <v>0</v>
      </c>
      <c r="I101" s="93">
        <f t="shared" si="60"/>
        <v>0</v>
      </c>
      <c r="J101" s="93">
        <f t="shared" si="60"/>
        <v>0</v>
      </c>
      <c r="K101" s="93">
        <f t="shared" si="60"/>
        <v>0</v>
      </c>
      <c r="L101" s="93">
        <f>SUM(L102:L104)</f>
        <v>0</v>
      </c>
      <c r="M101" s="86">
        <f>SUM(M102:M104)</f>
        <v>0</v>
      </c>
      <c r="N101" s="86">
        <f>SUM(N102:N104)</f>
        <v>0</v>
      </c>
      <c r="O101" s="86">
        <f>SUM(O102:O104)</f>
        <v>0</v>
      </c>
      <c r="P101" s="86">
        <f t="shared" ref="P101:W101" si="61">SUM(P102:P104)</f>
        <v>0</v>
      </c>
      <c r="Q101" s="86">
        <f t="shared" si="61"/>
        <v>0</v>
      </c>
      <c r="R101" s="86">
        <f t="shared" si="61"/>
        <v>0</v>
      </c>
      <c r="S101" s="86">
        <f t="shared" si="61"/>
        <v>0</v>
      </c>
      <c r="T101" s="86">
        <f t="shared" si="61"/>
        <v>0</v>
      </c>
      <c r="U101" s="86">
        <f t="shared" si="61"/>
        <v>0</v>
      </c>
      <c r="V101" s="86">
        <f t="shared" si="61"/>
        <v>0</v>
      </c>
      <c r="W101" s="86">
        <f t="shared" si="61"/>
        <v>0</v>
      </c>
    </row>
    <row r="102" spans="1:23" ht="15.75" customHeight="1" x14ac:dyDescent="0.25">
      <c r="A102" s="108" t="s">
        <v>646</v>
      </c>
      <c r="B102" s="107">
        <f>SUM(C102:O102)</f>
        <v>0</v>
      </c>
      <c r="C102" s="98"/>
      <c r="D102" s="98"/>
      <c r="E102" s="98"/>
      <c r="F102" s="98"/>
      <c r="G102" s="98"/>
      <c r="H102" s="98"/>
      <c r="I102" s="98"/>
      <c r="J102" s="98"/>
      <c r="K102" s="98"/>
      <c r="L102" s="98"/>
      <c r="M102" s="87">
        <f>'[1]B9B.DCQH-XA-TK 2022'!B1196</f>
        <v>0</v>
      </c>
      <c r="N102" s="87">
        <f>'[1]B9B.DCQH-XA-TK 2022'!B1296</f>
        <v>0</v>
      </c>
      <c r="O102" s="109">
        <f>'[1]B9B.DCQH-XA-TK 2022'!$B1396</f>
        <v>0</v>
      </c>
      <c r="P102" s="109">
        <f>'[1]B9B.DCQH-XA-TK 2022'!$B1496</f>
        <v>0</v>
      </c>
      <c r="Q102" s="109">
        <f>'[1]B9B.DCQH-XA-TK 2022'!$B1396</f>
        <v>0</v>
      </c>
      <c r="R102" s="109">
        <f>'[1]B9B.DCQH-XA-TK 2022'!$B1396</f>
        <v>0</v>
      </c>
      <c r="S102" s="109">
        <f>'[1]B9B.DCQH-XA-TK 2022'!$B1396</f>
        <v>0</v>
      </c>
      <c r="T102" s="109">
        <f>'[1]B9B.DCQH-XA-TK 2022'!$B1396</f>
        <v>0</v>
      </c>
      <c r="U102" s="109">
        <f>'[1]B9B.DCQH-XA-TK 2022'!$B1396</f>
        <v>0</v>
      </c>
      <c r="V102" s="109">
        <f>'[1]B9B.DCQH-XA-TK 2022'!$B1396</f>
        <v>0</v>
      </c>
      <c r="W102" s="109">
        <f>'[1]B9B.DCQH-XA-TK 2022'!$B1396</f>
        <v>0</v>
      </c>
    </row>
    <row r="103" spans="1:23" ht="15.75" customHeight="1" x14ac:dyDescent="0.25">
      <c r="A103" s="108" t="s">
        <v>647</v>
      </c>
      <c r="B103" s="107">
        <f>SUM(C103:O103)</f>
        <v>0</v>
      </c>
      <c r="C103" s="98"/>
      <c r="D103" s="98"/>
      <c r="E103" s="98"/>
      <c r="F103" s="98"/>
      <c r="G103" s="98"/>
      <c r="H103" s="98"/>
      <c r="I103" s="98"/>
      <c r="J103" s="98"/>
      <c r="K103" s="98"/>
      <c r="L103" s="98"/>
      <c r="M103" s="87">
        <f>'[1]B9B.DCQH-XA-TK 2022'!B1197</f>
        <v>0</v>
      </c>
      <c r="N103" s="87">
        <f>'[1]B9B.DCQH-XA-TK 2022'!B1297</f>
        <v>0</v>
      </c>
      <c r="O103" s="109">
        <f>'[1]B9B.DCQH-XA-TK 2022'!$B1397</f>
        <v>0</v>
      </c>
      <c r="P103" s="109">
        <f>'[1]B9B.DCQH-XA-TK 2022'!$B1497</f>
        <v>0</v>
      </c>
      <c r="Q103" s="109">
        <f>'[1]B9B.DCQH-XA-TK 2022'!$B1397</f>
        <v>0</v>
      </c>
      <c r="R103" s="109">
        <f>'[1]B9B.DCQH-XA-TK 2022'!$B1397</f>
        <v>0</v>
      </c>
      <c r="S103" s="109">
        <f>'[1]B9B.DCQH-XA-TK 2022'!$B1397</f>
        <v>0</v>
      </c>
      <c r="T103" s="109">
        <f>'[1]B9B.DCQH-XA-TK 2022'!$B1397</f>
        <v>0</v>
      </c>
      <c r="U103" s="109">
        <f>'[1]B9B.DCQH-XA-TK 2022'!$B1397</f>
        <v>0</v>
      </c>
      <c r="V103" s="109">
        <f>'[1]B9B.DCQH-XA-TK 2022'!$B1397</f>
        <v>0</v>
      </c>
      <c r="W103" s="109">
        <f>'[1]B9B.DCQH-XA-TK 2022'!$B1397</f>
        <v>0</v>
      </c>
    </row>
    <row r="104" spans="1:23" ht="15.75" customHeight="1" x14ac:dyDescent="0.25">
      <c r="A104" s="108" t="s">
        <v>648</v>
      </c>
      <c r="B104" s="107">
        <f>SUM(C104:O104)</f>
        <v>0</v>
      </c>
      <c r="C104" s="98"/>
      <c r="D104" s="98"/>
      <c r="E104" s="98"/>
      <c r="F104" s="98"/>
      <c r="G104" s="98"/>
      <c r="H104" s="98"/>
      <c r="I104" s="98"/>
      <c r="J104" s="98"/>
      <c r="K104" s="98"/>
      <c r="L104" s="98"/>
      <c r="M104" s="87"/>
      <c r="N104" s="87"/>
      <c r="O104" s="87"/>
      <c r="P104" s="87"/>
      <c r="Q104" s="87"/>
      <c r="R104" s="87"/>
      <c r="S104" s="87"/>
      <c r="T104" s="87"/>
      <c r="U104" s="87"/>
      <c r="V104" s="87"/>
      <c r="W104" s="87"/>
    </row>
    <row r="105" spans="1:23" s="95" customFormat="1" ht="15.75" customHeight="1" x14ac:dyDescent="0.25">
      <c r="A105" s="92" t="s">
        <v>652</v>
      </c>
      <c r="B105" s="93">
        <f>B4-B5</f>
        <v>181583.70999999973</v>
      </c>
      <c r="C105" s="93">
        <f t="shared" ref="C105:L105" si="62">C4-C5</f>
        <v>27675.529999999861</v>
      </c>
      <c r="D105" s="93">
        <f t="shared" si="62"/>
        <v>71.359999999999985</v>
      </c>
      <c r="E105" s="93">
        <f t="shared" si="62"/>
        <v>24291.999999999993</v>
      </c>
      <c r="F105" s="93">
        <f t="shared" si="62"/>
        <v>5266.09</v>
      </c>
      <c r="G105" s="93">
        <f t="shared" si="62"/>
        <v>18740.589999999993</v>
      </c>
      <c r="H105" s="93">
        <f t="shared" si="62"/>
        <v>2603.8699999999953</v>
      </c>
      <c r="I105" s="93">
        <f t="shared" si="62"/>
        <v>20935.019999999993</v>
      </c>
      <c r="J105" s="93">
        <f t="shared" si="62"/>
        <v>13425.819999999952</v>
      </c>
      <c r="K105" s="93">
        <f t="shared" si="62"/>
        <v>21736.38999999997</v>
      </c>
      <c r="L105" s="93">
        <f t="shared" si="62"/>
        <v>46837.039999999994</v>
      </c>
      <c r="M105" s="86"/>
      <c r="N105" s="86"/>
      <c r="O105" s="86"/>
      <c r="P105" s="86"/>
      <c r="Q105" s="86"/>
      <c r="R105" s="86"/>
      <c r="S105" s="86"/>
      <c r="T105" s="86"/>
      <c r="U105" s="86"/>
      <c r="V105" s="86"/>
      <c r="W105" s="86"/>
    </row>
    <row r="106" spans="1:23" s="95" customFormat="1" ht="16.5" customHeight="1" x14ac:dyDescent="0.25">
      <c r="A106" s="111"/>
      <c r="B106" s="112"/>
      <c r="C106" s="112"/>
      <c r="E106" s="112"/>
      <c r="F106" s="112"/>
      <c r="G106" s="112"/>
      <c r="H106" s="112"/>
      <c r="I106" s="53" t="s">
        <v>670</v>
      </c>
      <c r="M106" s="86"/>
      <c r="N106" s="86"/>
      <c r="O106" s="86"/>
      <c r="P106" s="86"/>
      <c r="Q106" s="86"/>
      <c r="R106" s="86"/>
      <c r="S106" s="86"/>
      <c r="T106" s="86"/>
      <c r="U106" s="86"/>
      <c r="V106" s="86"/>
      <c r="W106" s="86"/>
    </row>
    <row r="107" spans="1:23" x14ac:dyDescent="0.25">
      <c r="I107" s="44" t="s">
        <v>115</v>
      </c>
      <c r="M107" s="87"/>
      <c r="N107" s="87"/>
      <c r="O107" s="87"/>
      <c r="P107" s="87"/>
      <c r="Q107" s="87"/>
      <c r="R107" s="87"/>
      <c r="S107" s="87"/>
      <c r="T107" s="87"/>
      <c r="U107" s="87"/>
      <c r="V107" s="87"/>
      <c r="W107" s="87"/>
    </row>
    <row r="108" spans="1:23" x14ac:dyDescent="0.25">
      <c r="M108" s="87"/>
      <c r="N108" s="87"/>
      <c r="O108" s="87"/>
      <c r="P108" s="87"/>
      <c r="Q108" s="87"/>
      <c r="R108" s="87"/>
      <c r="S108" s="87"/>
      <c r="T108" s="87"/>
      <c r="U108" s="87"/>
      <c r="V108" s="87"/>
      <c r="W108" s="87"/>
    </row>
    <row r="109" spans="1:23" x14ac:dyDescent="0.25">
      <c r="M109" s="87"/>
      <c r="N109" s="87"/>
      <c r="O109" s="87"/>
      <c r="P109" s="87"/>
      <c r="Q109" s="87"/>
      <c r="R109" s="87"/>
      <c r="S109" s="87"/>
      <c r="T109" s="87"/>
      <c r="U109" s="87"/>
      <c r="V109" s="87"/>
      <c r="W109" s="87"/>
    </row>
    <row r="110" spans="1:23" s="95" customFormat="1" ht="17.25" customHeight="1" x14ac:dyDescent="0.25">
      <c r="A110" s="94">
        <f t="shared" ref="A110:C132" si="63">M13+M36+M59+M82</f>
        <v>0</v>
      </c>
      <c r="B110" s="94">
        <f t="shared" si="63"/>
        <v>0</v>
      </c>
      <c r="C110" s="94">
        <f t="shared" si="63"/>
        <v>0</v>
      </c>
      <c r="D110" s="86"/>
      <c r="E110" s="86"/>
      <c r="F110" s="86"/>
      <c r="G110" s="86"/>
      <c r="H110" s="86"/>
      <c r="I110" s="86"/>
      <c r="J110" s="86"/>
      <c r="K110" s="86"/>
    </row>
    <row r="111" spans="1:23" s="95" customFormat="1" ht="17.25" customHeight="1" x14ac:dyDescent="0.25">
      <c r="A111" s="86">
        <f t="shared" si="63"/>
        <v>0</v>
      </c>
      <c r="B111" s="86">
        <f t="shared" si="63"/>
        <v>0</v>
      </c>
      <c r="C111" s="86">
        <f t="shared" si="63"/>
        <v>0</v>
      </c>
      <c r="D111" s="86"/>
      <c r="E111" s="86"/>
      <c r="F111" s="86"/>
      <c r="G111" s="86"/>
      <c r="H111" s="86"/>
      <c r="I111" s="86"/>
      <c r="J111" s="86"/>
      <c r="K111" s="86"/>
    </row>
    <row r="112" spans="1:23" s="105" customFormat="1" ht="17.25" customHeight="1" x14ac:dyDescent="0.25">
      <c r="A112" s="104">
        <f t="shared" si="63"/>
        <v>0</v>
      </c>
      <c r="B112" s="104">
        <f t="shared" si="63"/>
        <v>0</v>
      </c>
      <c r="C112" s="104">
        <f t="shared" si="63"/>
        <v>0</v>
      </c>
      <c r="D112" s="104"/>
      <c r="E112" s="104"/>
      <c r="F112" s="104"/>
      <c r="G112" s="104"/>
      <c r="H112" s="104"/>
      <c r="I112" s="104"/>
      <c r="J112" s="104"/>
      <c r="K112" s="104"/>
    </row>
    <row r="113" spans="1:11" ht="17.25" customHeight="1" x14ac:dyDescent="0.25">
      <c r="A113" s="87">
        <f t="shared" si="63"/>
        <v>0</v>
      </c>
      <c r="B113" s="87">
        <f t="shared" si="63"/>
        <v>0</v>
      </c>
      <c r="C113" s="87">
        <f t="shared" si="63"/>
        <v>0</v>
      </c>
      <c r="D113" s="87"/>
      <c r="E113" s="87"/>
      <c r="F113" s="87"/>
      <c r="G113" s="87"/>
      <c r="H113" s="87"/>
      <c r="I113" s="87"/>
      <c r="J113" s="87"/>
      <c r="K113" s="87"/>
    </row>
    <row r="114" spans="1:11" ht="17.25" customHeight="1" x14ac:dyDescent="0.25">
      <c r="A114" s="87">
        <f t="shared" si="63"/>
        <v>0</v>
      </c>
      <c r="B114" s="87">
        <f t="shared" si="63"/>
        <v>0</v>
      </c>
      <c r="C114" s="87">
        <f t="shared" si="63"/>
        <v>0</v>
      </c>
      <c r="D114" s="87"/>
      <c r="E114" s="87"/>
      <c r="F114" s="87"/>
      <c r="G114" s="87"/>
      <c r="H114" s="87"/>
      <c r="I114" s="87"/>
      <c r="J114" s="87"/>
      <c r="K114" s="87"/>
    </row>
    <row r="115" spans="1:11" ht="17.25" customHeight="1" x14ac:dyDescent="0.25">
      <c r="A115" s="87">
        <f t="shared" si="63"/>
        <v>0</v>
      </c>
      <c r="B115" s="87">
        <f t="shared" si="63"/>
        <v>0</v>
      </c>
      <c r="C115" s="87">
        <f t="shared" si="63"/>
        <v>0</v>
      </c>
      <c r="D115" s="87"/>
      <c r="E115" s="87"/>
      <c r="F115" s="87"/>
      <c r="G115" s="87"/>
      <c r="H115" s="87"/>
      <c r="I115" s="87"/>
      <c r="J115" s="87"/>
      <c r="K115" s="87"/>
    </row>
    <row r="116" spans="1:11" ht="17.25" customHeight="1" x14ac:dyDescent="0.25">
      <c r="A116" s="87">
        <f t="shared" si="63"/>
        <v>0</v>
      </c>
      <c r="B116" s="87">
        <f t="shared" si="63"/>
        <v>0</v>
      </c>
      <c r="C116" s="87">
        <f t="shared" si="63"/>
        <v>0</v>
      </c>
      <c r="D116" s="87"/>
      <c r="E116" s="87"/>
      <c r="F116" s="87"/>
      <c r="G116" s="87"/>
      <c r="H116" s="87"/>
      <c r="I116" s="87"/>
      <c r="J116" s="87"/>
      <c r="K116" s="87"/>
    </row>
    <row r="117" spans="1:11" ht="17.25" customHeight="1" x14ac:dyDescent="0.25">
      <c r="A117" s="87">
        <f t="shared" si="63"/>
        <v>0</v>
      </c>
      <c r="B117" s="87">
        <f t="shared" si="63"/>
        <v>0</v>
      </c>
      <c r="C117" s="87">
        <f t="shared" si="63"/>
        <v>0</v>
      </c>
      <c r="D117" s="87"/>
      <c r="E117" s="87"/>
      <c r="F117" s="87"/>
      <c r="G117" s="87"/>
      <c r="H117" s="87"/>
      <c r="I117" s="87"/>
      <c r="J117" s="87"/>
      <c r="K117" s="87"/>
    </row>
    <row r="118" spans="1:11" ht="17.25" customHeight="1" x14ac:dyDescent="0.25">
      <c r="A118" s="87">
        <f t="shared" si="63"/>
        <v>0</v>
      </c>
      <c r="B118" s="87">
        <f t="shared" si="63"/>
        <v>0</v>
      </c>
      <c r="C118" s="87">
        <f t="shared" si="63"/>
        <v>0</v>
      </c>
      <c r="D118" s="87"/>
      <c r="E118" s="87"/>
      <c r="F118" s="87"/>
      <c r="G118" s="87"/>
      <c r="H118" s="87"/>
      <c r="I118" s="87"/>
      <c r="J118" s="87"/>
      <c r="K118" s="87"/>
    </row>
    <row r="119" spans="1:11" ht="17.25" customHeight="1" x14ac:dyDescent="0.25">
      <c r="A119" s="87">
        <f t="shared" si="63"/>
        <v>0</v>
      </c>
      <c r="B119" s="87">
        <f t="shared" si="63"/>
        <v>0</v>
      </c>
      <c r="C119" s="87">
        <f t="shared" si="63"/>
        <v>0</v>
      </c>
      <c r="D119" s="87"/>
      <c r="E119" s="87"/>
      <c r="F119" s="87"/>
      <c r="G119" s="87"/>
      <c r="H119" s="87"/>
      <c r="I119" s="87"/>
      <c r="J119" s="87"/>
      <c r="K119" s="87"/>
    </row>
    <row r="120" spans="1:11" ht="17.25" customHeight="1" x14ac:dyDescent="0.25">
      <c r="A120" s="87">
        <f t="shared" si="63"/>
        <v>0</v>
      </c>
      <c r="B120" s="87">
        <f t="shared" si="63"/>
        <v>0</v>
      </c>
      <c r="C120" s="87">
        <f t="shared" si="63"/>
        <v>0</v>
      </c>
      <c r="D120" s="87"/>
      <c r="E120" s="87"/>
      <c r="F120" s="87"/>
      <c r="G120" s="87"/>
      <c r="H120" s="87"/>
      <c r="I120" s="87"/>
      <c r="J120" s="87"/>
      <c r="K120" s="87"/>
    </row>
    <row r="121" spans="1:11" ht="17.25" customHeight="1" x14ac:dyDescent="0.25">
      <c r="A121" s="87">
        <f t="shared" si="63"/>
        <v>0</v>
      </c>
      <c r="B121" s="87">
        <f t="shared" si="63"/>
        <v>0</v>
      </c>
      <c r="C121" s="87">
        <f t="shared" si="63"/>
        <v>0</v>
      </c>
      <c r="D121" s="87"/>
      <c r="E121" s="87"/>
      <c r="F121" s="87"/>
      <c r="G121" s="87"/>
      <c r="H121" s="87"/>
      <c r="I121" s="87"/>
      <c r="J121" s="87"/>
      <c r="K121" s="87"/>
    </row>
    <row r="122" spans="1:11" ht="17.25" customHeight="1" x14ac:dyDescent="0.25">
      <c r="A122" s="87">
        <f t="shared" si="63"/>
        <v>0</v>
      </c>
      <c r="B122" s="87">
        <f t="shared" si="63"/>
        <v>0</v>
      </c>
      <c r="C122" s="87">
        <f t="shared" si="63"/>
        <v>0</v>
      </c>
      <c r="D122" s="87"/>
      <c r="E122" s="87"/>
      <c r="F122" s="87"/>
      <c r="G122" s="87"/>
      <c r="H122" s="87"/>
      <c r="I122" s="87"/>
      <c r="J122" s="87"/>
      <c r="K122" s="87"/>
    </row>
    <row r="123" spans="1:11" ht="17.25" customHeight="1" x14ac:dyDescent="0.25">
      <c r="A123" s="87">
        <f t="shared" si="63"/>
        <v>0</v>
      </c>
      <c r="B123" s="87">
        <f t="shared" si="63"/>
        <v>0</v>
      </c>
      <c r="C123" s="87">
        <f t="shared" si="63"/>
        <v>0</v>
      </c>
      <c r="D123" s="87"/>
      <c r="E123" s="87"/>
      <c r="F123" s="87"/>
      <c r="G123" s="87"/>
      <c r="H123" s="87"/>
      <c r="I123" s="87"/>
      <c r="J123" s="87"/>
      <c r="K123" s="87"/>
    </row>
    <row r="124" spans="1:11" s="105" customFormat="1" ht="17.25" customHeight="1" x14ac:dyDescent="0.25">
      <c r="A124" s="104">
        <f t="shared" si="63"/>
        <v>0</v>
      </c>
      <c r="B124" s="104">
        <f t="shared" si="63"/>
        <v>0</v>
      </c>
      <c r="C124" s="104">
        <f t="shared" si="63"/>
        <v>0</v>
      </c>
      <c r="D124" s="104"/>
      <c r="E124" s="104"/>
      <c r="F124" s="104"/>
      <c r="G124" s="104"/>
      <c r="H124" s="104"/>
      <c r="I124" s="104"/>
      <c r="J124" s="104"/>
      <c r="K124" s="104"/>
    </row>
    <row r="125" spans="1:11" ht="17.25" customHeight="1" x14ac:dyDescent="0.25">
      <c r="A125" s="87">
        <f t="shared" si="63"/>
        <v>0</v>
      </c>
      <c r="B125" s="87">
        <f t="shared" si="63"/>
        <v>0</v>
      </c>
      <c r="C125" s="87">
        <f t="shared" si="63"/>
        <v>0</v>
      </c>
      <c r="D125" s="87"/>
      <c r="E125" s="87"/>
      <c r="F125" s="87"/>
      <c r="G125" s="87"/>
      <c r="H125" s="87"/>
      <c r="I125" s="87"/>
      <c r="J125" s="87"/>
      <c r="K125" s="87"/>
    </row>
    <row r="126" spans="1:11" ht="17.25" customHeight="1" x14ac:dyDescent="0.25">
      <c r="A126" s="87">
        <f t="shared" si="63"/>
        <v>0</v>
      </c>
      <c r="B126" s="87">
        <f t="shared" si="63"/>
        <v>0</v>
      </c>
      <c r="C126" s="87">
        <f t="shared" si="63"/>
        <v>0</v>
      </c>
      <c r="D126" s="87"/>
      <c r="E126" s="87"/>
      <c r="F126" s="87"/>
      <c r="G126" s="87"/>
      <c r="H126" s="87"/>
      <c r="I126" s="87"/>
      <c r="J126" s="87"/>
      <c r="K126" s="87"/>
    </row>
    <row r="127" spans="1:11" ht="17.25" customHeight="1" x14ac:dyDescent="0.25">
      <c r="A127" s="87">
        <f t="shared" si="63"/>
        <v>0</v>
      </c>
      <c r="B127" s="87">
        <f t="shared" si="63"/>
        <v>0</v>
      </c>
      <c r="C127" s="87">
        <f t="shared" si="63"/>
        <v>0</v>
      </c>
      <c r="D127" s="87"/>
      <c r="E127" s="87"/>
      <c r="F127" s="87"/>
      <c r="G127" s="87"/>
      <c r="H127" s="87"/>
      <c r="I127" s="87"/>
      <c r="J127" s="87"/>
      <c r="K127" s="87"/>
    </row>
    <row r="128" spans="1:11" ht="17.25" customHeight="1" x14ac:dyDescent="0.25">
      <c r="A128" s="87">
        <f t="shared" si="63"/>
        <v>0</v>
      </c>
      <c r="B128" s="87">
        <f t="shared" si="63"/>
        <v>0</v>
      </c>
      <c r="C128" s="87">
        <f t="shared" si="63"/>
        <v>0</v>
      </c>
      <c r="D128" s="87"/>
      <c r="E128" s="87"/>
      <c r="F128" s="87"/>
      <c r="G128" s="87"/>
      <c r="H128" s="87"/>
      <c r="I128" s="87"/>
      <c r="J128" s="87"/>
      <c r="K128" s="87"/>
    </row>
    <row r="129" spans="1:23" s="105" customFormat="1" ht="17.25" customHeight="1" x14ac:dyDescent="0.25">
      <c r="A129" s="104">
        <f t="shared" si="63"/>
        <v>0</v>
      </c>
      <c r="B129" s="104">
        <f t="shared" si="63"/>
        <v>0</v>
      </c>
      <c r="C129" s="104">
        <f t="shared" si="63"/>
        <v>0</v>
      </c>
      <c r="D129" s="104"/>
      <c r="E129" s="104"/>
      <c r="F129" s="104"/>
      <c r="G129" s="104"/>
      <c r="H129" s="104"/>
      <c r="I129" s="104"/>
      <c r="J129" s="104"/>
      <c r="K129" s="104"/>
    </row>
    <row r="130" spans="1:23" ht="17.25" customHeight="1" x14ac:dyDescent="0.25">
      <c r="A130" s="87">
        <f t="shared" si="63"/>
        <v>0</v>
      </c>
      <c r="B130" s="87">
        <f t="shared" si="63"/>
        <v>0</v>
      </c>
      <c r="C130" s="87">
        <f t="shared" si="63"/>
        <v>0</v>
      </c>
      <c r="D130" s="87"/>
      <c r="E130" s="87"/>
      <c r="F130" s="87"/>
      <c r="G130" s="87"/>
      <c r="H130" s="87"/>
      <c r="I130" s="87"/>
      <c r="J130" s="87"/>
      <c r="K130" s="87"/>
    </row>
    <row r="131" spans="1:23" ht="17.25" customHeight="1" x14ac:dyDescent="0.25">
      <c r="A131" s="87">
        <f t="shared" si="63"/>
        <v>0</v>
      </c>
      <c r="B131" s="87">
        <f t="shared" si="63"/>
        <v>0</v>
      </c>
      <c r="C131" s="87">
        <f t="shared" si="63"/>
        <v>0</v>
      </c>
      <c r="D131" s="87"/>
      <c r="E131" s="87"/>
      <c r="F131" s="87"/>
      <c r="G131" s="87"/>
      <c r="H131" s="87"/>
      <c r="I131" s="87"/>
      <c r="J131" s="87"/>
      <c r="K131" s="87"/>
    </row>
    <row r="132" spans="1:23" ht="17.25" customHeight="1" x14ac:dyDescent="0.25">
      <c r="A132" s="87">
        <f t="shared" si="63"/>
        <v>0</v>
      </c>
      <c r="B132" s="87">
        <f t="shared" si="63"/>
        <v>0</v>
      </c>
      <c r="C132" s="87">
        <f t="shared" si="63"/>
        <v>0</v>
      </c>
      <c r="D132" s="87"/>
      <c r="E132" s="87"/>
      <c r="F132" s="87"/>
      <c r="G132" s="87"/>
      <c r="H132" s="87"/>
      <c r="I132" s="87"/>
      <c r="J132" s="87"/>
      <c r="K132" s="87"/>
    </row>
    <row r="133" spans="1:23" x14ac:dyDescent="0.25">
      <c r="M133" s="87"/>
      <c r="N133" s="87"/>
      <c r="O133" s="87"/>
      <c r="P133" s="87"/>
      <c r="Q133" s="87"/>
      <c r="R133" s="87"/>
      <c r="S133" s="87"/>
      <c r="T133" s="87"/>
      <c r="U133" s="87"/>
      <c r="V133" s="87"/>
      <c r="W133" s="87"/>
    </row>
  </sheetData>
  <mergeCells count="1">
    <mergeCell ref="A1:L1"/>
  </mergeCells>
  <pageMargins left="0.25" right="0.25" top="0.2" bottom="0.2" header="0.22" footer="0.2"/>
  <pageSetup paperSize="9" scale="7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4"/>
  <sheetViews>
    <sheetView showZeros="0" zoomScale="70" zoomScaleNormal="70" workbookViewId="0">
      <selection activeCell="B14" sqref="B14"/>
    </sheetView>
  </sheetViews>
  <sheetFormatPr defaultColWidth="11.140625" defaultRowHeight="15.75" x14ac:dyDescent="0.25"/>
  <cols>
    <col min="1" max="1" width="32.42578125" style="113" customWidth="1"/>
    <col min="2" max="2" width="14.28515625" style="113" customWidth="1"/>
    <col min="3" max="3" width="13.42578125" style="113" customWidth="1"/>
    <col min="4" max="4" width="12.85546875" style="113" bestFit="1" customWidth="1"/>
    <col min="5" max="5" width="7.42578125" style="113" customWidth="1"/>
    <col min="6" max="6" width="12.42578125" style="113" customWidth="1"/>
    <col min="7" max="7" width="10.7109375" style="113" customWidth="1"/>
    <col min="8" max="8" width="9.5703125" style="113" customWidth="1"/>
    <col min="9" max="10" width="12.85546875" style="113" bestFit="1" customWidth="1"/>
    <col min="11" max="11" width="8.28515625" style="113" customWidth="1"/>
    <col min="12" max="12" width="11.140625" style="113" customWidth="1"/>
    <col min="13" max="13" width="9.85546875" style="113" customWidth="1"/>
    <col min="14" max="14" width="13.42578125" style="113" customWidth="1"/>
    <col min="15" max="15" width="12.140625" style="113" customWidth="1"/>
    <col min="16" max="16384" width="11.140625" style="113"/>
  </cols>
  <sheetData>
    <row r="1" spans="1:15" ht="36.75" customHeight="1" x14ac:dyDescent="0.25">
      <c r="A1" s="194" t="s">
        <v>653</v>
      </c>
      <c r="B1" s="194"/>
      <c r="C1" s="194"/>
      <c r="D1" s="194"/>
      <c r="E1" s="194"/>
      <c r="F1" s="194"/>
      <c r="G1" s="194"/>
      <c r="H1" s="194"/>
      <c r="I1" s="194"/>
      <c r="J1" s="194"/>
      <c r="K1" s="194"/>
      <c r="L1" s="194"/>
      <c r="M1" s="194"/>
      <c r="N1" s="194"/>
      <c r="O1" s="194"/>
    </row>
    <row r="2" spans="1:15" ht="15" customHeight="1" x14ac:dyDescent="0.25">
      <c r="A2" s="114"/>
      <c r="B2" s="115"/>
      <c r="C2" s="115"/>
      <c r="D2" s="115"/>
      <c r="E2" s="115"/>
      <c r="F2" s="115"/>
      <c r="G2" s="115"/>
      <c r="I2" s="115"/>
      <c r="J2" s="114"/>
      <c r="K2" s="114"/>
      <c r="L2" s="114"/>
      <c r="M2" s="114"/>
      <c r="N2" s="116" t="s">
        <v>604</v>
      </c>
      <c r="O2" s="117"/>
    </row>
    <row r="3" spans="1:15" s="118" customFormat="1" ht="23.25" customHeight="1" x14ac:dyDescent="0.25">
      <c r="A3" s="195" t="s">
        <v>605</v>
      </c>
      <c r="B3" s="195" t="s">
        <v>617</v>
      </c>
      <c r="C3" s="195" t="s">
        <v>654</v>
      </c>
      <c r="D3" s="195"/>
      <c r="E3" s="195"/>
      <c r="F3" s="195"/>
      <c r="G3" s="195"/>
      <c r="H3" s="195"/>
      <c r="I3" s="195"/>
      <c r="J3" s="195"/>
      <c r="K3" s="195"/>
      <c r="L3" s="195"/>
      <c r="M3" s="195"/>
      <c r="N3" s="195"/>
      <c r="O3" s="195" t="s">
        <v>655</v>
      </c>
    </row>
    <row r="4" spans="1:15" s="118" customFormat="1" ht="23.25" customHeight="1" x14ac:dyDescent="0.25">
      <c r="A4" s="195"/>
      <c r="B4" s="195"/>
      <c r="C4" s="195" t="s">
        <v>656</v>
      </c>
      <c r="D4" s="195" t="s">
        <v>657</v>
      </c>
      <c r="E4" s="195"/>
      <c r="F4" s="195"/>
      <c r="G4" s="195"/>
      <c r="H4" s="195"/>
      <c r="I4" s="195" t="s">
        <v>658</v>
      </c>
      <c r="J4" s="195"/>
      <c r="K4" s="195"/>
      <c r="L4" s="195"/>
      <c r="M4" s="195"/>
      <c r="N4" s="195" t="s">
        <v>659</v>
      </c>
      <c r="O4" s="195"/>
    </row>
    <row r="5" spans="1:15" s="118" customFormat="1" ht="34.5" customHeight="1" x14ac:dyDescent="0.25">
      <c r="A5" s="195"/>
      <c r="B5" s="195"/>
      <c r="C5" s="195"/>
      <c r="D5" s="119" t="s">
        <v>660</v>
      </c>
      <c r="E5" s="119" t="s">
        <v>661</v>
      </c>
      <c r="F5" s="119" t="s">
        <v>662</v>
      </c>
      <c r="G5" s="119" t="s">
        <v>663</v>
      </c>
      <c r="H5" s="119" t="s">
        <v>664</v>
      </c>
      <c r="I5" s="119" t="s">
        <v>660</v>
      </c>
      <c r="J5" s="119" t="s">
        <v>665</v>
      </c>
      <c r="K5" s="119" t="s">
        <v>666</v>
      </c>
      <c r="L5" s="119" t="s">
        <v>667</v>
      </c>
      <c r="M5" s="119" t="s">
        <v>668</v>
      </c>
      <c r="N5" s="195"/>
      <c r="O5" s="195"/>
    </row>
    <row r="6" spans="1:15" ht="25.5" customHeight="1" x14ac:dyDescent="0.25">
      <c r="A6" s="120" t="s">
        <v>669</v>
      </c>
      <c r="B6" s="121">
        <f>'B4A.DCQH-BVPTR-HC 2023'!B4</f>
        <v>470123</v>
      </c>
      <c r="C6" s="100">
        <f>'[1]B10B.DCQH-XA-3LR 2022'!C6+'[1]B10B.DCQH-XA-3LR 2022'!C61+'[1]B10B.DCQH-XA-3LR 2022'!C116+'[1]B10B.DCQH-XA-3LR 2022'!C171+'[1]B10B.DCQH-XA-3LR 2022'!C226+'[1]B10B.DCQH-XA-3LR 2022'!C281+'[1]B10B.DCQH-XA-3LR 2022'!C336+'[1]B10B.DCQH-XA-3LR 2022'!C391+'[1]B10B.DCQH-XA-3LR 2022'!C446+'[1]B10B.DCQH-XA-3LR 2022'!C501+'[1]B10B.DCQH-XA-3LR 2022'!C556+'[1]B10B.DCQH-XA-3LR 2022'!C611+'[1]B10B.DCQH-XA-3LR 2022'!C666+'[1]B10B.DCQH-XA-3LR 2022'!C721+'[1]B10B.DCQH-XA-3LR 2022'!C776+'[1]B10B.DCQH-XA-3LR 2022'!C831+'[1]B10B.DCQH-XA-3LR 2022'!C886+'[1]B10B.DCQH-XA-3LR 2022'!C941+'[1]B10B.DCQH-XA-3LR 2022'!C996+'[1]B10B.DCQH-XA-3LR 2022'!C1051+'[1]B10B.DCQH-XA-3LR 2022'!C1106+'[1]B10B.DCQH-XA-3LR 2022'!C1161+'[1]B10B.DCQH-XA-3LR 2022'!C1216+'[1]B10B.DCQH-XA-3LR 2022'!C1271+'[1]B10B.DCQH-XA-3LR 2022'!C1326+'[1]B10B.DCQH-XA-3LR 2022'!C1381+'[1]B10B.DCQH-XA-3LR 2022'!C1436+'[1]B10B.DCQH-XA-3LR 2022'!C1491</f>
        <v>0</v>
      </c>
      <c r="D6" s="100">
        <f>'[1]B10B.DCQH-XA-3LR 2022'!D6+'[1]B10B.DCQH-XA-3LR 2022'!D61+'[1]B10B.DCQH-XA-3LR 2022'!D116+'[1]B10B.DCQH-XA-3LR 2022'!D171+'[1]B10B.DCQH-XA-3LR 2022'!D226+'[1]B10B.DCQH-XA-3LR 2022'!D281+'[1]B10B.DCQH-XA-3LR 2022'!D336+'[1]B10B.DCQH-XA-3LR 2022'!D391+'[1]B10B.DCQH-XA-3LR 2022'!D446+'[1]B10B.DCQH-XA-3LR 2022'!D501+'[1]B10B.DCQH-XA-3LR 2022'!D556+'[1]B10B.DCQH-XA-3LR 2022'!D611+'[1]B10B.DCQH-XA-3LR 2022'!D666+'[1]B10B.DCQH-XA-3LR 2022'!D721+'[1]B10B.DCQH-XA-3LR 2022'!D776+'[1]B10B.DCQH-XA-3LR 2022'!D831+'[1]B10B.DCQH-XA-3LR 2022'!D886+'[1]B10B.DCQH-XA-3LR 2022'!D941+'[1]B10B.DCQH-XA-3LR 2022'!D996+'[1]B10B.DCQH-XA-3LR 2022'!D1051+'[1]B10B.DCQH-XA-3LR 2022'!D1106+'[1]B10B.DCQH-XA-3LR 2022'!D1161+'[1]B10B.DCQH-XA-3LR 2022'!D1216+'[1]B10B.DCQH-XA-3LR 2022'!D1271+'[1]B10B.DCQH-XA-3LR 2022'!D1326+'[1]B10B.DCQH-XA-3LR 2022'!D1381+'[1]B10B.DCQH-XA-3LR 2022'!D1436+'[1]B10B.DCQH-XA-3LR 2022'!D1491</f>
        <v>0</v>
      </c>
      <c r="E6" s="100">
        <f>'[1]B10B.DCQH-XA-3LR 2022'!E6+'[1]B10B.DCQH-XA-3LR 2022'!E61+'[1]B10B.DCQH-XA-3LR 2022'!E116+'[1]B10B.DCQH-XA-3LR 2022'!E171+'[1]B10B.DCQH-XA-3LR 2022'!E226+'[1]B10B.DCQH-XA-3LR 2022'!E281+'[1]B10B.DCQH-XA-3LR 2022'!E336+'[1]B10B.DCQH-XA-3LR 2022'!E391+'[1]B10B.DCQH-XA-3LR 2022'!E446+'[1]B10B.DCQH-XA-3LR 2022'!E501+'[1]B10B.DCQH-XA-3LR 2022'!E556+'[1]B10B.DCQH-XA-3LR 2022'!E611+'[1]B10B.DCQH-XA-3LR 2022'!E666+'[1]B10B.DCQH-XA-3LR 2022'!E721+'[1]B10B.DCQH-XA-3LR 2022'!E776+'[1]B10B.DCQH-XA-3LR 2022'!E831+'[1]B10B.DCQH-XA-3LR 2022'!E886+'[1]B10B.DCQH-XA-3LR 2022'!E941+'[1]B10B.DCQH-XA-3LR 2022'!E996+'[1]B10B.DCQH-XA-3LR 2022'!E1051+'[1]B10B.DCQH-XA-3LR 2022'!E1106+'[1]B10B.DCQH-XA-3LR 2022'!E1161+'[1]B10B.DCQH-XA-3LR 2022'!E1216+'[1]B10B.DCQH-XA-3LR 2022'!E1271+'[1]B10B.DCQH-XA-3LR 2022'!E1326+'[1]B10B.DCQH-XA-3LR 2022'!E1381+'[1]B10B.DCQH-XA-3LR 2022'!E1436+'[1]B10B.DCQH-XA-3LR 2022'!E1491</f>
        <v>0</v>
      </c>
      <c r="F6" s="100">
        <f>'[1]B10B.DCQH-XA-3LR 2022'!F6+'[1]B10B.DCQH-XA-3LR 2022'!F61+'[1]B10B.DCQH-XA-3LR 2022'!F116+'[1]B10B.DCQH-XA-3LR 2022'!F171+'[1]B10B.DCQH-XA-3LR 2022'!F226+'[1]B10B.DCQH-XA-3LR 2022'!F281+'[1]B10B.DCQH-XA-3LR 2022'!F336+'[1]B10B.DCQH-XA-3LR 2022'!F391+'[1]B10B.DCQH-XA-3LR 2022'!F446+'[1]B10B.DCQH-XA-3LR 2022'!F501+'[1]B10B.DCQH-XA-3LR 2022'!F556+'[1]B10B.DCQH-XA-3LR 2022'!F611+'[1]B10B.DCQH-XA-3LR 2022'!F666+'[1]B10B.DCQH-XA-3LR 2022'!F721+'[1]B10B.DCQH-XA-3LR 2022'!F776+'[1]B10B.DCQH-XA-3LR 2022'!F831+'[1]B10B.DCQH-XA-3LR 2022'!F886+'[1]B10B.DCQH-XA-3LR 2022'!F941+'[1]B10B.DCQH-XA-3LR 2022'!F996+'[1]B10B.DCQH-XA-3LR 2022'!F1051+'[1]B10B.DCQH-XA-3LR 2022'!F1106+'[1]B10B.DCQH-XA-3LR 2022'!F1161+'[1]B10B.DCQH-XA-3LR 2022'!F1216+'[1]B10B.DCQH-XA-3LR 2022'!F1271+'[1]B10B.DCQH-XA-3LR 2022'!F1326+'[1]B10B.DCQH-XA-3LR 2022'!F1381+'[1]B10B.DCQH-XA-3LR 2022'!F1436+'[1]B10B.DCQH-XA-3LR 2022'!F1491</f>
        <v>0</v>
      </c>
      <c r="G6" s="100">
        <f>'[1]B10B.DCQH-XA-3LR 2022'!G6+'[1]B10B.DCQH-XA-3LR 2022'!G61+'[1]B10B.DCQH-XA-3LR 2022'!G116+'[1]B10B.DCQH-XA-3LR 2022'!G171+'[1]B10B.DCQH-XA-3LR 2022'!G226+'[1]B10B.DCQH-XA-3LR 2022'!G281+'[1]B10B.DCQH-XA-3LR 2022'!G336+'[1]B10B.DCQH-XA-3LR 2022'!G391+'[1]B10B.DCQH-XA-3LR 2022'!G446+'[1]B10B.DCQH-XA-3LR 2022'!G501+'[1]B10B.DCQH-XA-3LR 2022'!G556+'[1]B10B.DCQH-XA-3LR 2022'!G611+'[1]B10B.DCQH-XA-3LR 2022'!G666+'[1]B10B.DCQH-XA-3LR 2022'!G721+'[1]B10B.DCQH-XA-3LR 2022'!G776+'[1]B10B.DCQH-XA-3LR 2022'!G831+'[1]B10B.DCQH-XA-3LR 2022'!G886+'[1]B10B.DCQH-XA-3LR 2022'!G941+'[1]B10B.DCQH-XA-3LR 2022'!G996+'[1]B10B.DCQH-XA-3LR 2022'!G1051+'[1]B10B.DCQH-XA-3LR 2022'!G1106+'[1]B10B.DCQH-XA-3LR 2022'!G1161+'[1]B10B.DCQH-XA-3LR 2022'!G1216+'[1]B10B.DCQH-XA-3LR 2022'!G1271+'[1]B10B.DCQH-XA-3LR 2022'!G1326+'[1]B10B.DCQH-XA-3LR 2022'!G1381+'[1]B10B.DCQH-XA-3LR 2022'!G1436+'[1]B10B.DCQH-XA-3LR 2022'!G1491</f>
        <v>0</v>
      </c>
      <c r="H6" s="100">
        <f>'[1]B10B.DCQH-XA-3LR 2022'!H6+'[1]B10B.DCQH-XA-3LR 2022'!H61+'[1]B10B.DCQH-XA-3LR 2022'!H116+'[1]B10B.DCQH-XA-3LR 2022'!H171+'[1]B10B.DCQH-XA-3LR 2022'!H226+'[1]B10B.DCQH-XA-3LR 2022'!H281+'[1]B10B.DCQH-XA-3LR 2022'!H336+'[1]B10B.DCQH-XA-3LR 2022'!H391+'[1]B10B.DCQH-XA-3LR 2022'!H446+'[1]B10B.DCQH-XA-3LR 2022'!H501+'[1]B10B.DCQH-XA-3LR 2022'!H556+'[1]B10B.DCQH-XA-3LR 2022'!H611+'[1]B10B.DCQH-XA-3LR 2022'!H666+'[1]B10B.DCQH-XA-3LR 2022'!H721+'[1]B10B.DCQH-XA-3LR 2022'!H776+'[1]B10B.DCQH-XA-3LR 2022'!H831+'[1]B10B.DCQH-XA-3LR 2022'!H886+'[1]B10B.DCQH-XA-3LR 2022'!H941+'[1]B10B.DCQH-XA-3LR 2022'!H996+'[1]B10B.DCQH-XA-3LR 2022'!H1051+'[1]B10B.DCQH-XA-3LR 2022'!H1106+'[1]B10B.DCQH-XA-3LR 2022'!H1161+'[1]B10B.DCQH-XA-3LR 2022'!H1216+'[1]B10B.DCQH-XA-3LR 2022'!H1271+'[1]B10B.DCQH-XA-3LR 2022'!H1326+'[1]B10B.DCQH-XA-3LR 2022'!H1381+'[1]B10B.DCQH-XA-3LR 2022'!H1436+'[1]B10B.DCQH-XA-3LR 2022'!H1491</f>
        <v>0</v>
      </c>
      <c r="I6" s="100">
        <f>'[1]B10B.DCQH-XA-3LR 2022'!I6+'[1]B10B.DCQH-XA-3LR 2022'!I61+'[1]B10B.DCQH-XA-3LR 2022'!I116+'[1]B10B.DCQH-XA-3LR 2022'!I171+'[1]B10B.DCQH-XA-3LR 2022'!I226+'[1]B10B.DCQH-XA-3LR 2022'!I281+'[1]B10B.DCQH-XA-3LR 2022'!I336+'[1]B10B.DCQH-XA-3LR 2022'!I391+'[1]B10B.DCQH-XA-3LR 2022'!I446+'[1]B10B.DCQH-XA-3LR 2022'!I501+'[1]B10B.DCQH-XA-3LR 2022'!I556+'[1]B10B.DCQH-XA-3LR 2022'!I611+'[1]B10B.DCQH-XA-3LR 2022'!I666+'[1]B10B.DCQH-XA-3LR 2022'!I721+'[1]B10B.DCQH-XA-3LR 2022'!I776+'[1]B10B.DCQH-XA-3LR 2022'!I831+'[1]B10B.DCQH-XA-3LR 2022'!I886+'[1]B10B.DCQH-XA-3LR 2022'!I941+'[1]B10B.DCQH-XA-3LR 2022'!I996+'[1]B10B.DCQH-XA-3LR 2022'!I1051+'[1]B10B.DCQH-XA-3LR 2022'!I1106+'[1]B10B.DCQH-XA-3LR 2022'!I1161+'[1]B10B.DCQH-XA-3LR 2022'!I1216+'[1]B10B.DCQH-XA-3LR 2022'!I1271+'[1]B10B.DCQH-XA-3LR 2022'!I1326+'[1]B10B.DCQH-XA-3LR 2022'!I1381+'[1]B10B.DCQH-XA-3LR 2022'!I1436+'[1]B10B.DCQH-XA-3LR 2022'!I1491</f>
        <v>0</v>
      </c>
      <c r="J6" s="100">
        <f>'[1]B10B.DCQH-XA-3LR 2022'!J6+'[1]B10B.DCQH-XA-3LR 2022'!J61+'[1]B10B.DCQH-XA-3LR 2022'!J116+'[1]B10B.DCQH-XA-3LR 2022'!J171+'[1]B10B.DCQH-XA-3LR 2022'!J226+'[1]B10B.DCQH-XA-3LR 2022'!J281+'[1]B10B.DCQH-XA-3LR 2022'!J336+'[1]B10B.DCQH-XA-3LR 2022'!J391+'[1]B10B.DCQH-XA-3LR 2022'!J446+'[1]B10B.DCQH-XA-3LR 2022'!J501+'[1]B10B.DCQH-XA-3LR 2022'!J556+'[1]B10B.DCQH-XA-3LR 2022'!J611+'[1]B10B.DCQH-XA-3LR 2022'!J666+'[1]B10B.DCQH-XA-3LR 2022'!J721+'[1]B10B.DCQH-XA-3LR 2022'!J776+'[1]B10B.DCQH-XA-3LR 2022'!J831+'[1]B10B.DCQH-XA-3LR 2022'!J886+'[1]B10B.DCQH-XA-3LR 2022'!J941+'[1]B10B.DCQH-XA-3LR 2022'!J996+'[1]B10B.DCQH-XA-3LR 2022'!J1051+'[1]B10B.DCQH-XA-3LR 2022'!J1106+'[1]B10B.DCQH-XA-3LR 2022'!J1161+'[1]B10B.DCQH-XA-3LR 2022'!J1216+'[1]B10B.DCQH-XA-3LR 2022'!J1271+'[1]B10B.DCQH-XA-3LR 2022'!J1326+'[1]B10B.DCQH-XA-3LR 2022'!J1381+'[1]B10B.DCQH-XA-3LR 2022'!J1436+'[1]B10B.DCQH-XA-3LR 2022'!J1491</f>
        <v>0</v>
      </c>
      <c r="K6" s="100">
        <f>'[1]B10B.DCQH-XA-3LR 2022'!K6+'[1]B10B.DCQH-XA-3LR 2022'!K61+'[1]B10B.DCQH-XA-3LR 2022'!K116+'[1]B10B.DCQH-XA-3LR 2022'!K171+'[1]B10B.DCQH-XA-3LR 2022'!K226+'[1]B10B.DCQH-XA-3LR 2022'!K281+'[1]B10B.DCQH-XA-3LR 2022'!K336+'[1]B10B.DCQH-XA-3LR 2022'!K391+'[1]B10B.DCQH-XA-3LR 2022'!K446+'[1]B10B.DCQH-XA-3LR 2022'!K501+'[1]B10B.DCQH-XA-3LR 2022'!K556+'[1]B10B.DCQH-XA-3LR 2022'!K611+'[1]B10B.DCQH-XA-3LR 2022'!K666+'[1]B10B.DCQH-XA-3LR 2022'!K721+'[1]B10B.DCQH-XA-3LR 2022'!K776+'[1]B10B.DCQH-XA-3LR 2022'!K831+'[1]B10B.DCQH-XA-3LR 2022'!K886+'[1]B10B.DCQH-XA-3LR 2022'!K941+'[1]B10B.DCQH-XA-3LR 2022'!K996+'[1]B10B.DCQH-XA-3LR 2022'!K1051+'[1]B10B.DCQH-XA-3LR 2022'!K1106+'[1]B10B.DCQH-XA-3LR 2022'!K1161+'[1]B10B.DCQH-XA-3LR 2022'!K1216+'[1]B10B.DCQH-XA-3LR 2022'!K1271+'[1]B10B.DCQH-XA-3LR 2022'!K1326+'[1]B10B.DCQH-XA-3LR 2022'!K1381+'[1]B10B.DCQH-XA-3LR 2022'!K1436+'[1]B10B.DCQH-XA-3LR 2022'!K1491</f>
        <v>0</v>
      </c>
      <c r="L6" s="100">
        <f>'[1]B10B.DCQH-XA-3LR 2022'!L6+'[1]B10B.DCQH-XA-3LR 2022'!L61+'[1]B10B.DCQH-XA-3LR 2022'!L116+'[1]B10B.DCQH-XA-3LR 2022'!L171+'[1]B10B.DCQH-XA-3LR 2022'!L226+'[1]B10B.DCQH-XA-3LR 2022'!L281+'[1]B10B.DCQH-XA-3LR 2022'!L336+'[1]B10B.DCQH-XA-3LR 2022'!L391+'[1]B10B.DCQH-XA-3LR 2022'!L446+'[1]B10B.DCQH-XA-3LR 2022'!L501+'[1]B10B.DCQH-XA-3LR 2022'!L556+'[1]B10B.DCQH-XA-3LR 2022'!L611+'[1]B10B.DCQH-XA-3LR 2022'!L666+'[1]B10B.DCQH-XA-3LR 2022'!L721+'[1]B10B.DCQH-XA-3LR 2022'!L776+'[1]B10B.DCQH-XA-3LR 2022'!L831+'[1]B10B.DCQH-XA-3LR 2022'!L886+'[1]B10B.DCQH-XA-3LR 2022'!L941+'[1]B10B.DCQH-XA-3LR 2022'!L996+'[1]B10B.DCQH-XA-3LR 2022'!L1051+'[1]B10B.DCQH-XA-3LR 2022'!L1106+'[1]B10B.DCQH-XA-3LR 2022'!L1161+'[1]B10B.DCQH-XA-3LR 2022'!L1216+'[1]B10B.DCQH-XA-3LR 2022'!L1271+'[1]B10B.DCQH-XA-3LR 2022'!L1326+'[1]B10B.DCQH-XA-3LR 2022'!L1381+'[1]B10B.DCQH-XA-3LR 2022'!L1436+'[1]B10B.DCQH-XA-3LR 2022'!L1491</f>
        <v>0</v>
      </c>
      <c r="M6" s="100">
        <f>'[1]B10B.DCQH-XA-3LR 2022'!M6+'[1]B10B.DCQH-XA-3LR 2022'!M61+'[1]B10B.DCQH-XA-3LR 2022'!M116+'[1]B10B.DCQH-XA-3LR 2022'!M171+'[1]B10B.DCQH-XA-3LR 2022'!M226+'[1]B10B.DCQH-XA-3LR 2022'!M281+'[1]B10B.DCQH-XA-3LR 2022'!M336+'[1]B10B.DCQH-XA-3LR 2022'!M391+'[1]B10B.DCQH-XA-3LR 2022'!M446+'[1]B10B.DCQH-XA-3LR 2022'!M501+'[1]B10B.DCQH-XA-3LR 2022'!M556+'[1]B10B.DCQH-XA-3LR 2022'!M611+'[1]B10B.DCQH-XA-3LR 2022'!M666+'[1]B10B.DCQH-XA-3LR 2022'!M721+'[1]B10B.DCQH-XA-3LR 2022'!M776+'[1]B10B.DCQH-XA-3LR 2022'!M831+'[1]B10B.DCQH-XA-3LR 2022'!M886+'[1]B10B.DCQH-XA-3LR 2022'!M941+'[1]B10B.DCQH-XA-3LR 2022'!M996+'[1]B10B.DCQH-XA-3LR 2022'!M1051+'[1]B10B.DCQH-XA-3LR 2022'!M1106+'[1]B10B.DCQH-XA-3LR 2022'!M1161+'[1]B10B.DCQH-XA-3LR 2022'!M1216+'[1]B10B.DCQH-XA-3LR 2022'!M1271+'[1]B10B.DCQH-XA-3LR 2022'!M1326+'[1]B10B.DCQH-XA-3LR 2022'!M1381+'[1]B10B.DCQH-XA-3LR 2022'!M1436+'[1]B10B.DCQH-XA-3LR 2022'!M1491</f>
        <v>0</v>
      </c>
      <c r="N6" s="100">
        <f>'[1]B10B.DCQH-XA-3LR 2022'!N6+'[1]B10B.DCQH-XA-3LR 2022'!N61+'[1]B10B.DCQH-XA-3LR 2022'!N116+'[1]B10B.DCQH-XA-3LR 2022'!N171+'[1]B10B.DCQH-XA-3LR 2022'!N226+'[1]B10B.DCQH-XA-3LR 2022'!N281+'[1]B10B.DCQH-XA-3LR 2022'!N336+'[1]B10B.DCQH-XA-3LR 2022'!N391+'[1]B10B.DCQH-XA-3LR 2022'!N446+'[1]B10B.DCQH-XA-3LR 2022'!N501+'[1]B10B.DCQH-XA-3LR 2022'!N556+'[1]B10B.DCQH-XA-3LR 2022'!N611+'[1]B10B.DCQH-XA-3LR 2022'!N666+'[1]B10B.DCQH-XA-3LR 2022'!N721+'[1]B10B.DCQH-XA-3LR 2022'!N776+'[1]B10B.DCQH-XA-3LR 2022'!N831+'[1]B10B.DCQH-XA-3LR 2022'!N886+'[1]B10B.DCQH-XA-3LR 2022'!N941+'[1]B10B.DCQH-XA-3LR 2022'!N996+'[1]B10B.DCQH-XA-3LR 2022'!N1051+'[1]B10B.DCQH-XA-3LR 2022'!N1106+'[1]B10B.DCQH-XA-3LR 2022'!N1161+'[1]B10B.DCQH-XA-3LR 2022'!N1216+'[1]B10B.DCQH-XA-3LR 2022'!N1271+'[1]B10B.DCQH-XA-3LR 2022'!N1326+'[1]B10B.DCQH-XA-3LR 2022'!N1381+'[1]B10B.DCQH-XA-3LR 2022'!N1436+'[1]B10B.DCQH-XA-3LR 2022'!N1491</f>
        <v>0</v>
      </c>
      <c r="O6" s="100">
        <f>'[1]B10B.DCQH-XA-3LR 2022'!O6+'[1]B10B.DCQH-XA-3LR 2022'!O61+'[1]B10B.DCQH-XA-3LR 2022'!O116+'[1]B10B.DCQH-XA-3LR 2022'!O171+'[1]B10B.DCQH-XA-3LR 2022'!O226+'[1]B10B.DCQH-XA-3LR 2022'!O281+'[1]B10B.DCQH-XA-3LR 2022'!O336+'[1]B10B.DCQH-XA-3LR 2022'!O391+'[1]B10B.DCQH-XA-3LR 2022'!O446+'[1]B10B.DCQH-XA-3LR 2022'!O501+'[1]B10B.DCQH-XA-3LR 2022'!O556+'[1]B10B.DCQH-XA-3LR 2022'!O611+'[1]B10B.DCQH-XA-3LR 2022'!O666+'[1]B10B.DCQH-XA-3LR 2022'!O721+'[1]B10B.DCQH-XA-3LR 2022'!O776+'[1]B10B.DCQH-XA-3LR 2022'!O831+'[1]B10B.DCQH-XA-3LR 2022'!O886+'[1]B10B.DCQH-XA-3LR 2022'!O941+'[1]B10B.DCQH-XA-3LR 2022'!O996+'[1]B10B.DCQH-XA-3LR 2022'!O1051+'[1]B10B.DCQH-XA-3LR 2022'!O1106+'[1]B10B.DCQH-XA-3LR 2022'!O1161+'[1]B10B.DCQH-XA-3LR 2022'!O1216+'[1]B10B.DCQH-XA-3LR 2022'!O1271+'[1]B10B.DCQH-XA-3LR 2022'!O1326+'[1]B10B.DCQH-XA-3LR 2022'!O1381+'[1]B10B.DCQH-XA-3LR 2022'!O1436+'[1]B10B.DCQH-XA-3LR 2022'!O1491</f>
        <v>0</v>
      </c>
    </row>
    <row r="7" spans="1:15" ht="25.5" customHeight="1" x14ac:dyDescent="0.25">
      <c r="A7" s="120" t="s">
        <v>618</v>
      </c>
      <c r="B7" s="100">
        <f>B8+B11</f>
        <v>288539.29000000027</v>
      </c>
      <c r="C7" s="100">
        <f t="shared" ref="C7:O7" si="0">C8+C11</f>
        <v>277948.15000000026</v>
      </c>
      <c r="D7" s="100">
        <f t="shared" si="0"/>
        <v>60622.179999999993</v>
      </c>
      <c r="E7" s="100">
        <f t="shared" si="0"/>
        <v>0</v>
      </c>
      <c r="F7" s="100">
        <f t="shared" si="0"/>
        <v>59853.26999999999</v>
      </c>
      <c r="G7" s="100">
        <f t="shared" si="0"/>
        <v>141.76000000000002</v>
      </c>
      <c r="H7" s="100">
        <f t="shared" si="0"/>
        <v>627.15000000000009</v>
      </c>
      <c r="I7" s="100">
        <f t="shared" si="0"/>
        <v>73696.180000000008</v>
      </c>
      <c r="J7" s="100">
        <f t="shared" si="0"/>
        <v>68015.759999999995</v>
      </c>
      <c r="K7" s="100">
        <f t="shared" si="0"/>
        <v>37.76</v>
      </c>
      <c r="L7" s="100">
        <f t="shared" si="0"/>
        <v>5553.3600000000006</v>
      </c>
      <c r="M7" s="100">
        <f t="shared" si="0"/>
        <v>89.300000000000011</v>
      </c>
      <c r="N7" s="100">
        <f t="shared" si="0"/>
        <v>143629.79000000027</v>
      </c>
      <c r="O7" s="100">
        <f t="shared" si="0"/>
        <v>10591.139999999985</v>
      </c>
    </row>
    <row r="8" spans="1:15" ht="25.5" customHeight="1" x14ac:dyDescent="0.25">
      <c r="A8" s="96" t="s">
        <v>619</v>
      </c>
      <c r="B8" s="100">
        <f>SUM(B9:B10)</f>
        <v>245816.80000000028</v>
      </c>
      <c r="C8" s="100">
        <f>SUM(C9:C10)</f>
        <v>235225.66000000027</v>
      </c>
      <c r="D8" s="100">
        <f t="shared" ref="D8:O8" si="1">SUM(D9:D10)</f>
        <v>57407.459999999992</v>
      </c>
      <c r="E8" s="100">
        <f t="shared" si="1"/>
        <v>0</v>
      </c>
      <c r="F8" s="100">
        <f t="shared" si="1"/>
        <v>56674.109999999993</v>
      </c>
      <c r="G8" s="100">
        <f t="shared" si="1"/>
        <v>106.20000000000003</v>
      </c>
      <c r="H8" s="100">
        <f t="shared" si="1"/>
        <v>627.15000000000009</v>
      </c>
      <c r="I8" s="100">
        <f t="shared" si="1"/>
        <v>64287.66</v>
      </c>
      <c r="J8" s="100">
        <f t="shared" si="1"/>
        <v>59685.72</v>
      </c>
      <c r="K8" s="100">
        <f t="shared" si="1"/>
        <v>37.76</v>
      </c>
      <c r="L8" s="100">
        <f t="shared" si="1"/>
        <v>4474.880000000001</v>
      </c>
      <c r="M8" s="100">
        <f t="shared" si="1"/>
        <v>89.300000000000011</v>
      </c>
      <c r="N8" s="100">
        <f t="shared" si="1"/>
        <v>113530.54000000024</v>
      </c>
      <c r="O8" s="100">
        <f t="shared" si="1"/>
        <v>10591.139999999985</v>
      </c>
    </row>
    <row r="9" spans="1:15" ht="25.5" customHeight="1" x14ac:dyDescent="0.25">
      <c r="A9" s="97" t="s">
        <v>620</v>
      </c>
      <c r="B9" s="107">
        <f>C9+O9</f>
        <v>126732.16000000003</v>
      </c>
      <c r="C9" s="107">
        <f>C16</f>
        <v>126712.46000000004</v>
      </c>
      <c r="D9" s="107">
        <f t="shared" ref="D9:N9" si="2">D16</f>
        <v>53817.59</v>
      </c>
      <c r="E9" s="107">
        <f t="shared" si="2"/>
        <v>0</v>
      </c>
      <c r="F9" s="107">
        <f t="shared" si="2"/>
        <v>53712.43</v>
      </c>
      <c r="G9" s="107">
        <f t="shared" si="2"/>
        <v>105.16000000000003</v>
      </c>
      <c r="H9" s="107">
        <f t="shared" si="2"/>
        <v>0</v>
      </c>
      <c r="I9" s="107">
        <f t="shared" si="2"/>
        <v>50754.070000000007</v>
      </c>
      <c r="J9" s="107">
        <f t="shared" si="2"/>
        <v>49063.670000000006</v>
      </c>
      <c r="K9" s="107">
        <f t="shared" si="2"/>
        <v>0</v>
      </c>
      <c r="L9" s="107">
        <f t="shared" si="2"/>
        <v>1642.1599999999999</v>
      </c>
      <c r="M9" s="107">
        <f t="shared" si="2"/>
        <v>48.24</v>
      </c>
      <c r="N9" s="107">
        <f t="shared" si="2"/>
        <v>22140.799999999999</v>
      </c>
      <c r="O9" s="107">
        <f>O39</f>
        <v>19.7</v>
      </c>
    </row>
    <row r="10" spans="1:15" ht="25.5" customHeight="1" x14ac:dyDescent="0.25">
      <c r="A10" s="97" t="s">
        <v>621</v>
      </c>
      <c r="B10" s="107">
        <f>C10+O10</f>
        <v>119084.64000000023</v>
      </c>
      <c r="C10" s="107">
        <f>C28</f>
        <v>108513.20000000024</v>
      </c>
      <c r="D10" s="107">
        <f t="shared" ref="D10:N10" si="3">D28</f>
        <v>3589.8699999999963</v>
      </c>
      <c r="E10" s="107">
        <f t="shared" si="3"/>
        <v>0</v>
      </c>
      <c r="F10" s="107">
        <f t="shared" si="3"/>
        <v>2961.6799999999962</v>
      </c>
      <c r="G10" s="107">
        <f t="shared" si="3"/>
        <v>1.04</v>
      </c>
      <c r="H10" s="107">
        <f t="shared" si="3"/>
        <v>627.15000000000009</v>
      </c>
      <c r="I10" s="107">
        <f t="shared" si="3"/>
        <v>13533.589999999998</v>
      </c>
      <c r="J10" s="107">
        <f t="shared" si="3"/>
        <v>10622.049999999997</v>
      </c>
      <c r="K10" s="107">
        <f t="shared" si="3"/>
        <v>37.76</v>
      </c>
      <c r="L10" s="107">
        <f t="shared" si="3"/>
        <v>2832.7200000000007</v>
      </c>
      <c r="M10" s="107">
        <f t="shared" si="3"/>
        <v>41.060000000000009</v>
      </c>
      <c r="N10" s="107">
        <f t="shared" si="3"/>
        <v>91389.740000000238</v>
      </c>
      <c r="O10" s="107">
        <f>O51</f>
        <v>10571.439999999984</v>
      </c>
    </row>
    <row r="11" spans="1:15" ht="25.5" customHeight="1" x14ac:dyDescent="0.25">
      <c r="A11" s="96" t="s">
        <v>622</v>
      </c>
      <c r="B11" s="100">
        <f t="shared" ref="B11:O11" si="4">SUM(B12:B13)</f>
        <v>42722.49000000002</v>
      </c>
      <c r="C11" s="100">
        <f t="shared" si="4"/>
        <v>42722.49000000002</v>
      </c>
      <c r="D11" s="100">
        <f t="shared" si="4"/>
        <v>3214.72</v>
      </c>
      <c r="E11" s="100">
        <f t="shared" si="4"/>
        <v>0</v>
      </c>
      <c r="F11" s="100">
        <f t="shared" si="4"/>
        <v>3179.16</v>
      </c>
      <c r="G11" s="100">
        <f t="shared" si="4"/>
        <v>35.559999999999988</v>
      </c>
      <c r="H11" s="100">
        <f t="shared" si="4"/>
        <v>0</v>
      </c>
      <c r="I11" s="100">
        <f t="shared" si="4"/>
        <v>9408.5199999999986</v>
      </c>
      <c r="J11" s="100">
        <f t="shared" si="4"/>
        <v>8330.0399999999991</v>
      </c>
      <c r="K11" s="100">
        <f t="shared" si="4"/>
        <v>0</v>
      </c>
      <c r="L11" s="100">
        <f t="shared" si="4"/>
        <v>1078.48</v>
      </c>
      <c r="M11" s="100">
        <f t="shared" si="4"/>
        <v>0</v>
      </c>
      <c r="N11" s="100">
        <f t="shared" si="4"/>
        <v>30099.250000000029</v>
      </c>
      <c r="O11" s="100">
        <f t="shared" si="4"/>
        <v>0</v>
      </c>
    </row>
    <row r="12" spans="1:15" ht="25.5" customHeight="1" x14ac:dyDescent="0.25">
      <c r="A12" s="97" t="s">
        <v>623</v>
      </c>
      <c r="B12" s="107">
        <f>C12+O12</f>
        <v>42117.540000000023</v>
      </c>
      <c r="C12" s="107">
        <f>C34+C35</f>
        <v>42117.540000000023</v>
      </c>
      <c r="D12" s="107">
        <f t="shared" ref="D12:N12" si="5">D34+D35</f>
        <v>3126.6499999999996</v>
      </c>
      <c r="E12" s="107">
        <f t="shared" si="5"/>
        <v>0</v>
      </c>
      <c r="F12" s="107">
        <f t="shared" si="5"/>
        <v>3091.0899999999997</v>
      </c>
      <c r="G12" s="107">
        <f t="shared" si="5"/>
        <v>35.559999999999988</v>
      </c>
      <c r="H12" s="107">
        <f t="shared" si="5"/>
        <v>0</v>
      </c>
      <c r="I12" s="107">
        <f t="shared" si="5"/>
        <v>9179.1899999999987</v>
      </c>
      <c r="J12" s="107">
        <f t="shared" si="5"/>
        <v>8100.7099999999982</v>
      </c>
      <c r="K12" s="107">
        <f t="shared" si="5"/>
        <v>0</v>
      </c>
      <c r="L12" s="107">
        <f t="shared" si="5"/>
        <v>1078.48</v>
      </c>
      <c r="M12" s="107">
        <f t="shared" si="5"/>
        <v>0</v>
      </c>
      <c r="N12" s="107">
        <f t="shared" si="5"/>
        <v>29811.70000000003</v>
      </c>
      <c r="O12" s="107">
        <f>O57+O58</f>
        <v>0</v>
      </c>
    </row>
    <row r="13" spans="1:15" ht="25.5" customHeight="1" x14ac:dyDescent="0.25">
      <c r="A13" s="97" t="s">
        <v>624</v>
      </c>
      <c r="B13" s="107">
        <f>C13+O13</f>
        <v>604.95000000000005</v>
      </c>
      <c r="C13" s="107">
        <f>C36</f>
        <v>604.95000000000005</v>
      </c>
      <c r="D13" s="107">
        <f t="shared" ref="D13:N13" si="6">D36</f>
        <v>88.07</v>
      </c>
      <c r="E13" s="107">
        <f t="shared" si="6"/>
        <v>0</v>
      </c>
      <c r="F13" s="107">
        <f t="shared" si="6"/>
        <v>88.07</v>
      </c>
      <c r="G13" s="107">
        <f t="shared" si="6"/>
        <v>0</v>
      </c>
      <c r="H13" s="107">
        <f t="shared" si="6"/>
        <v>0</v>
      </c>
      <c r="I13" s="107">
        <f t="shared" si="6"/>
        <v>229.33</v>
      </c>
      <c r="J13" s="107">
        <f t="shared" si="6"/>
        <v>229.33</v>
      </c>
      <c r="K13" s="107">
        <f t="shared" si="6"/>
        <v>0</v>
      </c>
      <c r="L13" s="107">
        <f t="shared" si="6"/>
        <v>0</v>
      </c>
      <c r="M13" s="107">
        <f t="shared" si="6"/>
        <v>0</v>
      </c>
      <c r="N13" s="107">
        <f t="shared" si="6"/>
        <v>287.55000000000007</v>
      </c>
      <c r="O13" s="107">
        <f>O59</f>
        <v>0</v>
      </c>
    </row>
    <row r="14" spans="1:15" ht="25.5" customHeight="1" x14ac:dyDescent="0.25">
      <c r="A14" s="122" t="s">
        <v>625</v>
      </c>
      <c r="B14" s="100">
        <f>B15+B33</f>
        <v>277948.15000000026</v>
      </c>
      <c r="C14" s="100">
        <f t="shared" ref="C14:N14" si="7">C15+C33</f>
        <v>277948.15000000026</v>
      </c>
      <c r="D14" s="100">
        <f t="shared" si="7"/>
        <v>60622.179999999993</v>
      </c>
      <c r="E14" s="100">
        <f t="shared" si="7"/>
        <v>0</v>
      </c>
      <c r="F14" s="100">
        <f t="shared" si="7"/>
        <v>59853.26999999999</v>
      </c>
      <c r="G14" s="100">
        <f t="shared" si="7"/>
        <v>141.76000000000002</v>
      </c>
      <c r="H14" s="100">
        <f t="shared" si="7"/>
        <v>627.15000000000009</v>
      </c>
      <c r="I14" s="100">
        <f t="shared" si="7"/>
        <v>73696.180000000008</v>
      </c>
      <c r="J14" s="100">
        <f t="shared" si="7"/>
        <v>68015.759999999995</v>
      </c>
      <c r="K14" s="100">
        <f t="shared" si="7"/>
        <v>37.76</v>
      </c>
      <c r="L14" s="100">
        <f t="shared" si="7"/>
        <v>5553.3600000000006</v>
      </c>
      <c r="M14" s="100">
        <f t="shared" si="7"/>
        <v>89.300000000000011</v>
      </c>
      <c r="N14" s="100">
        <f t="shared" si="7"/>
        <v>143629.79000000027</v>
      </c>
      <c r="O14" s="100">
        <v>0</v>
      </c>
    </row>
    <row r="15" spans="1:15" ht="25.5" customHeight="1" x14ac:dyDescent="0.25">
      <c r="A15" s="122" t="s">
        <v>627</v>
      </c>
      <c r="B15" s="100">
        <f>B16+B28</f>
        <v>235225.66000000027</v>
      </c>
      <c r="C15" s="100">
        <f t="shared" ref="C15:N15" si="8">C16+C28</f>
        <v>235225.66000000027</v>
      </c>
      <c r="D15" s="100">
        <f t="shared" si="8"/>
        <v>57407.459999999992</v>
      </c>
      <c r="E15" s="100">
        <f t="shared" si="8"/>
        <v>0</v>
      </c>
      <c r="F15" s="100">
        <f t="shared" si="8"/>
        <v>56674.109999999993</v>
      </c>
      <c r="G15" s="100">
        <f t="shared" si="8"/>
        <v>106.20000000000003</v>
      </c>
      <c r="H15" s="100">
        <f t="shared" si="8"/>
        <v>627.15000000000009</v>
      </c>
      <c r="I15" s="100">
        <f t="shared" si="8"/>
        <v>64287.66</v>
      </c>
      <c r="J15" s="100">
        <f t="shared" si="8"/>
        <v>59685.72</v>
      </c>
      <c r="K15" s="100">
        <f t="shared" si="8"/>
        <v>37.76</v>
      </c>
      <c r="L15" s="100">
        <f t="shared" si="8"/>
        <v>4474.880000000001</v>
      </c>
      <c r="M15" s="100">
        <f t="shared" si="8"/>
        <v>89.300000000000011</v>
      </c>
      <c r="N15" s="100">
        <f t="shared" si="8"/>
        <v>113530.54000000024</v>
      </c>
      <c r="O15" s="100">
        <v>0</v>
      </c>
    </row>
    <row r="16" spans="1:15" s="124" customFormat="1" ht="25.5" customHeight="1" x14ac:dyDescent="0.25">
      <c r="A16" s="123" t="s">
        <v>628</v>
      </c>
      <c r="B16" s="102">
        <f>B17+B23+B24+B25+B26+B27</f>
        <v>126712.46000000004</v>
      </c>
      <c r="C16" s="102">
        <f t="shared" ref="C16:N16" si="9">C17+C23+C24+C25+C26+C27</f>
        <v>126712.46000000004</v>
      </c>
      <c r="D16" s="102">
        <f t="shared" si="9"/>
        <v>53817.59</v>
      </c>
      <c r="E16" s="102">
        <f t="shared" si="9"/>
        <v>0</v>
      </c>
      <c r="F16" s="102">
        <f t="shared" si="9"/>
        <v>53712.43</v>
      </c>
      <c r="G16" s="102">
        <f t="shared" si="9"/>
        <v>105.16000000000003</v>
      </c>
      <c r="H16" s="102">
        <f t="shared" si="9"/>
        <v>0</v>
      </c>
      <c r="I16" s="102">
        <f t="shared" si="9"/>
        <v>50754.070000000007</v>
      </c>
      <c r="J16" s="102">
        <f t="shared" si="9"/>
        <v>49063.670000000006</v>
      </c>
      <c r="K16" s="102">
        <f t="shared" si="9"/>
        <v>0</v>
      </c>
      <c r="L16" s="102">
        <f t="shared" si="9"/>
        <v>1642.1599999999999</v>
      </c>
      <c r="M16" s="102">
        <f t="shared" si="9"/>
        <v>48.24</v>
      </c>
      <c r="N16" s="102">
        <f t="shared" si="9"/>
        <v>22140.799999999999</v>
      </c>
      <c r="O16" s="102">
        <v>0</v>
      </c>
    </row>
    <row r="17" spans="1:15" ht="25.5" customHeight="1" x14ac:dyDescent="0.25">
      <c r="A17" s="125" t="s">
        <v>629</v>
      </c>
      <c r="B17" s="107">
        <f>B18+B19+B20+B21+B22</f>
        <v>124243.09000000003</v>
      </c>
      <c r="C17" s="107">
        <f>C18+C19+C20+C21+C22</f>
        <v>124243.09000000003</v>
      </c>
      <c r="D17" s="107">
        <f t="shared" ref="D17:N17" si="10">D18+D19+D20+D21+D22</f>
        <v>53208.44</v>
      </c>
      <c r="E17" s="107">
        <f t="shared" si="10"/>
        <v>0</v>
      </c>
      <c r="F17" s="107">
        <f t="shared" si="10"/>
        <v>53103.280000000006</v>
      </c>
      <c r="G17" s="107">
        <f t="shared" si="10"/>
        <v>105.16000000000003</v>
      </c>
      <c r="H17" s="107">
        <f t="shared" si="10"/>
        <v>0</v>
      </c>
      <c r="I17" s="107">
        <f>I18+I19+I20+I21+I22</f>
        <v>49441.240000000005</v>
      </c>
      <c r="J17" s="107">
        <f t="shared" si="10"/>
        <v>47765.11</v>
      </c>
      <c r="K17" s="107">
        <f t="shared" si="10"/>
        <v>0</v>
      </c>
      <c r="L17" s="107">
        <f t="shared" si="10"/>
        <v>1627.8899999999999</v>
      </c>
      <c r="M17" s="107">
        <f t="shared" si="10"/>
        <v>48.24</v>
      </c>
      <c r="N17" s="107">
        <f t="shared" si="10"/>
        <v>21593.410000000003</v>
      </c>
      <c r="O17" s="107">
        <v>0</v>
      </c>
    </row>
    <row r="18" spans="1:15" ht="25.5" customHeight="1" x14ac:dyDescent="0.25">
      <c r="A18" s="126" t="s">
        <v>630</v>
      </c>
      <c r="B18" s="107">
        <v>16338.220000000003</v>
      </c>
      <c r="C18" s="107">
        <f t="shared" ref="C18:C26" si="11">D18+I18+N18</f>
        <v>16338.220000000003</v>
      </c>
      <c r="D18" s="107">
        <f t="shared" ref="D18:D27" si="12">E18+F18+G18+H18</f>
        <v>13459.120000000003</v>
      </c>
      <c r="E18" s="107">
        <v>0</v>
      </c>
      <c r="F18" s="107">
        <v>13459.120000000003</v>
      </c>
      <c r="G18" s="107">
        <v>0</v>
      </c>
      <c r="H18" s="107">
        <v>0</v>
      </c>
      <c r="I18" s="107">
        <f t="shared" ref="I18:I27" si="13">J18+K18+L18+M18</f>
        <v>1887.02</v>
      </c>
      <c r="J18" s="107">
        <v>1887.02</v>
      </c>
      <c r="K18" s="107">
        <v>0</v>
      </c>
      <c r="L18" s="107">
        <v>0</v>
      </c>
      <c r="M18" s="107">
        <v>0</v>
      </c>
      <c r="N18" s="107">
        <v>992.08000000000015</v>
      </c>
      <c r="O18" s="107">
        <v>0</v>
      </c>
    </row>
    <row r="19" spans="1:15" ht="25.5" customHeight="1" x14ac:dyDescent="0.25">
      <c r="A19" s="126" t="s">
        <v>631</v>
      </c>
      <c r="B19" s="107">
        <v>35925.550000000003</v>
      </c>
      <c r="C19" s="107">
        <f t="shared" si="11"/>
        <v>35925.550000000003</v>
      </c>
      <c r="D19" s="107">
        <f t="shared" si="12"/>
        <v>19326</v>
      </c>
      <c r="E19" s="107">
        <v>0</v>
      </c>
      <c r="F19" s="107">
        <v>19305.22</v>
      </c>
      <c r="G19" s="107">
        <v>20.780000000000005</v>
      </c>
      <c r="H19" s="107">
        <v>0</v>
      </c>
      <c r="I19" s="107">
        <f t="shared" si="13"/>
        <v>11316.97</v>
      </c>
      <c r="J19" s="107">
        <v>11316.689999999999</v>
      </c>
      <c r="K19" s="107">
        <v>0</v>
      </c>
      <c r="L19" s="107">
        <v>0.28000000000000003</v>
      </c>
      <c r="M19" s="107">
        <v>0</v>
      </c>
      <c r="N19" s="107">
        <v>5282.58</v>
      </c>
      <c r="O19" s="107">
        <v>0</v>
      </c>
    </row>
    <row r="20" spans="1:15" ht="25.5" customHeight="1" x14ac:dyDescent="0.25">
      <c r="A20" s="126" t="s">
        <v>632</v>
      </c>
      <c r="B20" s="107">
        <v>12774.66</v>
      </c>
      <c r="C20" s="107">
        <f t="shared" si="11"/>
        <v>12774.66</v>
      </c>
      <c r="D20" s="107">
        <f t="shared" si="12"/>
        <v>1475.0200000000004</v>
      </c>
      <c r="E20" s="107">
        <v>0</v>
      </c>
      <c r="F20" s="107">
        <v>1395.9400000000005</v>
      </c>
      <c r="G20" s="107">
        <v>79.080000000000027</v>
      </c>
      <c r="H20" s="107">
        <v>0</v>
      </c>
      <c r="I20" s="107">
        <f t="shared" si="13"/>
        <v>7473.8599999999988</v>
      </c>
      <c r="J20" s="107">
        <v>7459.0699999999988</v>
      </c>
      <c r="K20" s="107">
        <v>0</v>
      </c>
      <c r="L20" s="107">
        <v>14.79</v>
      </c>
      <c r="M20" s="107">
        <v>0</v>
      </c>
      <c r="N20" s="107">
        <v>3825.7799999999997</v>
      </c>
      <c r="O20" s="107">
        <v>0</v>
      </c>
    </row>
    <row r="21" spans="1:15" ht="25.5" customHeight="1" x14ac:dyDescent="0.25">
      <c r="A21" s="126" t="s">
        <v>633</v>
      </c>
      <c r="B21" s="107">
        <v>295.12</v>
      </c>
      <c r="C21" s="107">
        <f t="shared" si="11"/>
        <v>295.12</v>
      </c>
      <c r="D21" s="107">
        <f t="shared" si="12"/>
        <v>0</v>
      </c>
      <c r="E21" s="107">
        <v>0</v>
      </c>
      <c r="F21" s="107">
        <v>0</v>
      </c>
      <c r="G21" s="107">
        <v>0</v>
      </c>
      <c r="H21" s="107">
        <v>0</v>
      </c>
      <c r="I21" s="107">
        <f t="shared" si="13"/>
        <v>140.47</v>
      </c>
      <c r="J21" s="107">
        <v>118.21000000000001</v>
      </c>
      <c r="K21" s="107">
        <v>0</v>
      </c>
      <c r="L21" s="107">
        <v>22.26</v>
      </c>
      <c r="M21" s="107">
        <v>0</v>
      </c>
      <c r="N21" s="107">
        <v>154.65000000000003</v>
      </c>
      <c r="O21" s="107">
        <v>0</v>
      </c>
    </row>
    <row r="22" spans="1:15" ht="25.5" customHeight="1" x14ac:dyDescent="0.25">
      <c r="A22" s="126" t="s">
        <v>634</v>
      </c>
      <c r="B22" s="107">
        <v>58909.540000000008</v>
      </c>
      <c r="C22" s="107">
        <f t="shared" si="11"/>
        <v>58909.540000000015</v>
      </c>
      <c r="D22" s="107">
        <f t="shared" si="12"/>
        <v>18948.3</v>
      </c>
      <c r="E22" s="107">
        <v>0</v>
      </c>
      <c r="F22" s="107">
        <v>18943</v>
      </c>
      <c r="G22" s="107">
        <v>5.3</v>
      </c>
      <c r="H22" s="107">
        <v>0</v>
      </c>
      <c r="I22" s="107">
        <f t="shared" si="13"/>
        <v>28622.920000000009</v>
      </c>
      <c r="J22" s="107">
        <v>26984.120000000006</v>
      </c>
      <c r="K22" s="107">
        <v>0</v>
      </c>
      <c r="L22" s="107">
        <v>1590.56</v>
      </c>
      <c r="M22" s="107">
        <v>48.24</v>
      </c>
      <c r="N22" s="107">
        <v>11338.320000000005</v>
      </c>
      <c r="O22" s="107">
        <v>0</v>
      </c>
    </row>
    <row r="23" spans="1:15" ht="25.5" customHeight="1" x14ac:dyDescent="0.25">
      <c r="A23" s="125" t="s">
        <v>635</v>
      </c>
      <c r="B23" s="107">
        <v>56.08</v>
      </c>
      <c r="C23" s="107">
        <f t="shared" si="11"/>
        <v>56.08</v>
      </c>
      <c r="D23" s="107">
        <f t="shared" si="12"/>
        <v>6.34</v>
      </c>
      <c r="E23" s="107">
        <v>0</v>
      </c>
      <c r="F23" s="107">
        <v>6.34</v>
      </c>
      <c r="G23" s="107">
        <v>0</v>
      </c>
      <c r="H23" s="107">
        <v>0</v>
      </c>
      <c r="I23" s="107">
        <f t="shared" si="13"/>
        <v>21.32</v>
      </c>
      <c r="J23" s="107">
        <v>7.05</v>
      </c>
      <c r="K23" s="107">
        <v>0</v>
      </c>
      <c r="L23" s="107">
        <v>14.27</v>
      </c>
      <c r="M23" s="107">
        <v>0</v>
      </c>
      <c r="N23" s="107">
        <v>28.42</v>
      </c>
      <c r="O23" s="107">
        <v>0</v>
      </c>
    </row>
    <row r="24" spans="1:15" ht="25.5" customHeight="1" x14ac:dyDescent="0.25">
      <c r="A24" s="125" t="s">
        <v>636</v>
      </c>
      <c r="B24" s="107">
        <v>72.33</v>
      </c>
      <c r="C24" s="107">
        <f t="shared" si="11"/>
        <v>72.33</v>
      </c>
      <c r="D24" s="107">
        <f t="shared" si="12"/>
        <v>0</v>
      </c>
      <c r="E24" s="107">
        <v>0</v>
      </c>
      <c r="F24" s="107">
        <v>0</v>
      </c>
      <c r="G24" s="107">
        <v>0</v>
      </c>
      <c r="H24" s="107">
        <v>0</v>
      </c>
      <c r="I24" s="107">
        <f t="shared" si="13"/>
        <v>70.98</v>
      </c>
      <c r="J24" s="107">
        <v>70.98</v>
      </c>
      <c r="K24" s="107">
        <v>0</v>
      </c>
      <c r="L24" s="107">
        <v>0</v>
      </c>
      <c r="M24" s="107">
        <v>0</v>
      </c>
      <c r="N24" s="107">
        <v>1.35</v>
      </c>
      <c r="O24" s="107">
        <v>0</v>
      </c>
    </row>
    <row r="25" spans="1:15" ht="25.5" customHeight="1" x14ac:dyDescent="0.25">
      <c r="A25" s="125" t="s">
        <v>637</v>
      </c>
      <c r="B25" s="107">
        <v>0</v>
      </c>
      <c r="C25" s="107">
        <f t="shared" si="11"/>
        <v>0</v>
      </c>
      <c r="D25" s="107">
        <f t="shared" si="12"/>
        <v>0</v>
      </c>
      <c r="E25" s="107">
        <v>0</v>
      </c>
      <c r="F25" s="107">
        <v>0</v>
      </c>
      <c r="G25" s="107">
        <v>0</v>
      </c>
      <c r="H25" s="107">
        <v>0</v>
      </c>
      <c r="I25" s="107">
        <f t="shared" si="13"/>
        <v>0</v>
      </c>
      <c r="J25" s="107">
        <v>0</v>
      </c>
      <c r="K25" s="107">
        <v>0</v>
      </c>
      <c r="L25" s="107">
        <v>0</v>
      </c>
      <c r="M25" s="107">
        <v>0</v>
      </c>
      <c r="N25" s="107">
        <v>0</v>
      </c>
      <c r="O25" s="107">
        <v>0</v>
      </c>
    </row>
    <row r="26" spans="1:15" ht="25.5" customHeight="1" x14ac:dyDescent="0.25">
      <c r="A26" s="125" t="s">
        <v>638</v>
      </c>
      <c r="B26" s="107">
        <v>0</v>
      </c>
      <c r="C26" s="107">
        <f t="shared" si="11"/>
        <v>0</v>
      </c>
      <c r="D26" s="107">
        <f t="shared" si="12"/>
        <v>0</v>
      </c>
      <c r="E26" s="107">
        <v>0</v>
      </c>
      <c r="F26" s="107">
        <v>0</v>
      </c>
      <c r="G26" s="107">
        <v>0</v>
      </c>
      <c r="H26" s="107">
        <v>0</v>
      </c>
      <c r="I26" s="107">
        <f t="shared" si="13"/>
        <v>0</v>
      </c>
      <c r="J26" s="107">
        <v>0</v>
      </c>
      <c r="K26" s="107">
        <v>0</v>
      </c>
      <c r="L26" s="107">
        <v>0</v>
      </c>
      <c r="M26" s="107">
        <v>0</v>
      </c>
      <c r="N26" s="107">
        <v>0</v>
      </c>
      <c r="O26" s="107">
        <v>0</v>
      </c>
    </row>
    <row r="27" spans="1:15" ht="25.5" customHeight="1" x14ac:dyDescent="0.25">
      <c r="A27" s="125" t="s">
        <v>639</v>
      </c>
      <c r="B27" s="107">
        <v>2340.96</v>
      </c>
      <c r="C27" s="107">
        <f>D27+I27+N27</f>
        <v>2340.96</v>
      </c>
      <c r="D27" s="107">
        <f t="shared" si="12"/>
        <v>602.80999999999995</v>
      </c>
      <c r="E27" s="107">
        <v>0</v>
      </c>
      <c r="F27" s="107">
        <v>602.80999999999995</v>
      </c>
      <c r="G27" s="107">
        <v>0</v>
      </c>
      <c r="H27" s="107">
        <v>0</v>
      </c>
      <c r="I27" s="107">
        <f t="shared" si="13"/>
        <v>1220.5299999999997</v>
      </c>
      <c r="J27" s="107">
        <v>1220.5299999999997</v>
      </c>
      <c r="K27" s="107">
        <v>0</v>
      </c>
      <c r="L27" s="107">
        <v>0</v>
      </c>
      <c r="M27" s="107">
        <v>0</v>
      </c>
      <c r="N27" s="107">
        <v>517.62000000000012</v>
      </c>
      <c r="O27" s="107">
        <v>0</v>
      </c>
    </row>
    <row r="28" spans="1:15" s="124" customFormat="1" ht="25.5" customHeight="1" x14ac:dyDescent="0.25">
      <c r="A28" s="123" t="s">
        <v>640</v>
      </c>
      <c r="B28" s="102">
        <f>B29+B30+B31+B32</f>
        <v>108513.20000000024</v>
      </c>
      <c r="C28" s="102">
        <f>C29+C30+C31+C32</f>
        <v>108513.20000000024</v>
      </c>
      <c r="D28" s="102">
        <f t="shared" ref="D28:N28" si="14">D29+D30+D31+D32</f>
        <v>3589.8699999999963</v>
      </c>
      <c r="E28" s="102">
        <f t="shared" si="14"/>
        <v>0</v>
      </c>
      <c r="F28" s="102">
        <f t="shared" si="14"/>
        <v>2961.6799999999962</v>
      </c>
      <c r="G28" s="102">
        <f t="shared" si="14"/>
        <v>1.04</v>
      </c>
      <c r="H28" s="102">
        <f t="shared" si="14"/>
        <v>627.15000000000009</v>
      </c>
      <c r="I28" s="102">
        <f t="shared" si="14"/>
        <v>13533.589999999998</v>
      </c>
      <c r="J28" s="102">
        <f t="shared" si="14"/>
        <v>10622.049999999997</v>
      </c>
      <c r="K28" s="102">
        <f t="shared" si="14"/>
        <v>37.76</v>
      </c>
      <c r="L28" s="102">
        <f t="shared" si="14"/>
        <v>2832.7200000000007</v>
      </c>
      <c r="M28" s="102">
        <f t="shared" si="14"/>
        <v>41.060000000000009</v>
      </c>
      <c r="N28" s="102">
        <f t="shared" si="14"/>
        <v>91389.740000000238</v>
      </c>
      <c r="O28" s="102">
        <v>0</v>
      </c>
    </row>
    <row r="29" spans="1:15" ht="25.5" customHeight="1" x14ac:dyDescent="0.25">
      <c r="A29" s="126" t="s">
        <v>641</v>
      </c>
      <c r="B29" s="107">
        <f>C29+O29</f>
        <v>13007.770000000002</v>
      </c>
      <c r="C29" s="107">
        <f>D29+I29+N29</f>
        <v>13007.770000000002</v>
      </c>
      <c r="D29" s="107">
        <f>E29+F29+G29+H29</f>
        <v>200.04000000000002</v>
      </c>
      <c r="E29" s="107">
        <v>0</v>
      </c>
      <c r="F29" s="107">
        <v>114.23</v>
      </c>
      <c r="G29" s="107">
        <v>0.52</v>
      </c>
      <c r="H29" s="107">
        <v>85.29000000000002</v>
      </c>
      <c r="I29" s="107">
        <f>J29+K29+L29+M29</f>
        <v>458.1099999999999</v>
      </c>
      <c r="J29" s="107">
        <v>444.9199999999999</v>
      </c>
      <c r="K29" s="107">
        <v>0</v>
      </c>
      <c r="L29" s="107">
        <v>13.19</v>
      </c>
      <c r="M29" s="107">
        <v>0</v>
      </c>
      <c r="N29" s="107">
        <v>12349.620000000003</v>
      </c>
      <c r="O29" s="107">
        <v>0</v>
      </c>
    </row>
    <row r="30" spans="1:15" ht="25.5" customHeight="1" x14ac:dyDescent="0.25">
      <c r="A30" s="126" t="s">
        <v>642</v>
      </c>
      <c r="B30" s="107">
        <f t="shared" ref="B30:B32" si="15">C30+O30</f>
        <v>89013.880000000237</v>
      </c>
      <c r="C30" s="107">
        <f t="shared" ref="C30:C32" si="16">D30+I30+N30</f>
        <v>89013.880000000237</v>
      </c>
      <c r="D30" s="107">
        <f t="shared" ref="D30:D32" si="17">E30+F30+G30+H30</f>
        <v>3367.7399999999961</v>
      </c>
      <c r="E30" s="107">
        <v>0</v>
      </c>
      <c r="F30" s="107">
        <v>2825.359999999996</v>
      </c>
      <c r="G30" s="107">
        <v>0.52000000000000013</v>
      </c>
      <c r="H30" s="107">
        <v>541.86</v>
      </c>
      <c r="I30" s="107">
        <f t="shared" ref="I30:I32" si="18">J30+K30+L30+M30</f>
        <v>13075.479999999998</v>
      </c>
      <c r="J30" s="107">
        <v>10177.129999999997</v>
      </c>
      <c r="K30" s="107">
        <v>37.76</v>
      </c>
      <c r="L30" s="107">
        <v>2819.5300000000007</v>
      </c>
      <c r="M30" s="107">
        <v>41.060000000000009</v>
      </c>
      <c r="N30" s="107">
        <v>72570.660000000236</v>
      </c>
      <c r="O30" s="107">
        <v>0</v>
      </c>
    </row>
    <row r="31" spans="1:15" ht="25.5" customHeight="1" x14ac:dyDescent="0.25">
      <c r="A31" s="126" t="s">
        <v>643</v>
      </c>
      <c r="B31" s="107">
        <f t="shared" si="15"/>
        <v>0.38</v>
      </c>
      <c r="C31" s="107">
        <f t="shared" si="16"/>
        <v>0.38</v>
      </c>
      <c r="D31" s="107">
        <f t="shared" si="17"/>
        <v>0</v>
      </c>
      <c r="E31" s="107">
        <v>0</v>
      </c>
      <c r="F31" s="107">
        <v>0</v>
      </c>
      <c r="G31" s="107">
        <v>0</v>
      </c>
      <c r="H31" s="107">
        <v>0</v>
      </c>
      <c r="I31" s="107">
        <f t="shared" si="18"/>
        <v>0</v>
      </c>
      <c r="J31" s="107">
        <v>0</v>
      </c>
      <c r="K31" s="107">
        <v>0</v>
      </c>
      <c r="L31" s="107">
        <v>0</v>
      </c>
      <c r="M31" s="107">
        <v>0</v>
      </c>
      <c r="N31" s="107">
        <v>0.38</v>
      </c>
      <c r="O31" s="107">
        <v>0</v>
      </c>
    </row>
    <row r="32" spans="1:15" ht="25.5" customHeight="1" x14ac:dyDescent="0.25">
      <c r="A32" s="126" t="s">
        <v>644</v>
      </c>
      <c r="B32" s="107">
        <f t="shared" si="15"/>
        <v>6491.1699999999964</v>
      </c>
      <c r="C32" s="107">
        <f t="shared" si="16"/>
        <v>6491.1699999999964</v>
      </c>
      <c r="D32" s="107">
        <f t="shared" si="17"/>
        <v>22.089999999999996</v>
      </c>
      <c r="E32" s="107">
        <v>0</v>
      </c>
      <c r="F32" s="107">
        <v>22.089999999999996</v>
      </c>
      <c r="G32" s="107">
        <v>0</v>
      </c>
      <c r="H32" s="107">
        <v>0</v>
      </c>
      <c r="I32" s="107">
        <f t="shared" si="18"/>
        <v>0</v>
      </c>
      <c r="J32" s="107">
        <v>0</v>
      </c>
      <c r="K32" s="107">
        <v>0</v>
      </c>
      <c r="L32" s="107">
        <v>0</v>
      </c>
      <c r="M32" s="107">
        <v>0</v>
      </c>
      <c r="N32" s="107">
        <v>6469.0799999999963</v>
      </c>
      <c r="O32" s="107">
        <v>0</v>
      </c>
    </row>
    <row r="33" spans="1:15" s="115" customFormat="1" ht="25.5" customHeight="1" x14ac:dyDescent="0.25">
      <c r="A33" s="122" t="s">
        <v>645</v>
      </c>
      <c r="B33" s="100">
        <f>B34+B35+B36</f>
        <v>42722.49000000002</v>
      </c>
      <c r="C33" s="100">
        <f>C34+C35+C36</f>
        <v>42722.49000000002</v>
      </c>
      <c r="D33" s="100">
        <f t="shared" ref="D33:N33" si="19">D34+D35+D36</f>
        <v>3214.72</v>
      </c>
      <c r="E33" s="100">
        <f t="shared" si="19"/>
        <v>0</v>
      </c>
      <c r="F33" s="100">
        <f t="shared" si="19"/>
        <v>3179.16</v>
      </c>
      <c r="G33" s="100">
        <f t="shared" si="19"/>
        <v>35.559999999999988</v>
      </c>
      <c r="H33" s="100">
        <f t="shared" si="19"/>
        <v>0</v>
      </c>
      <c r="I33" s="100">
        <f t="shared" si="19"/>
        <v>9408.5199999999986</v>
      </c>
      <c r="J33" s="100">
        <f t="shared" si="19"/>
        <v>8330.0399999999991</v>
      </c>
      <c r="K33" s="100">
        <f t="shared" si="19"/>
        <v>0</v>
      </c>
      <c r="L33" s="100">
        <f t="shared" si="19"/>
        <v>1078.48</v>
      </c>
      <c r="M33" s="100">
        <f t="shared" si="19"/>
        <v>0</v>
      </c>
      <c r="N33" s="100">
        <f t="shared" si="19"/>
        <v>30099.250000000029</v>
      </c>
      <c r="O33" s="100">
        <v>0</v>
      </c>
    </row>
    <row r="34" spans="1:15" ht="25.5" customHeight="1" x14ac:dyDescent="0.25">
      <c r="A34" s="126" t="s">
        <v>646</v>
      </c>
      <c r="B34" s="107">
        <f>C34+O34</f>
        <v>18905.930000000004</v>
      </c>
      <c r="C34" s="107">
        <f>D34+I34+N34</f>
        <v>18905.930000000004</v>
      </c>
      <c r="D34" s="107">
        <f>E34+F34+G34+H34</f>
        <v>1946.6699999999998</v>
      </c>
      <c r="E34" s="107">
        <v>0</v>
      </c>
      <c r="F34" s="107">
        <v>1918.29</v>
      </c>
      <c r="G34" s="107">
        <v>28.379999999999992</v>
      </c>
      <c r="H34" s="107">
        <v>0</v>
      </c>
      <c r="I34" s="107">
        <f>J34+K34+L34+M34</f>
        <v>5012.6699999999992</v>
      </c>
      <c r="J34" s="107">
        <v>4872.8099999999995</v>
      </c>
      <c r="K34" s="107">
        <v>0</v>
      </c>
      <c r="L34" s="107">
        <v>139.86000000000001</v>
      </c>
      <c r="M34" s="107">
        <v>0</v>
      </c>
      <c r="N34" s="107">
        <v>11946.590000000004</v>
      </c>
      <c r="O34" s="107">
        <v>0</v>
      </c>
    </row>
    <row r="35" spans="1:15" ht="25.5" customHeight="1" x14ac:dyDescent="0.25">
      <c r="A35" s="126" t="s">
        <v>647</v>
      </c>
      <c r="B35" s="107">
        <f t="shared" ref="B35:B36" si="20">C35+O35</f>
        <v>23211.610000000022</v>
      </c>
      <c r="C35" s="107">
        <f t="shared" ref="C35:C36" si="21">D35+I35+N35</f>
        <v>23211.610000000022</v>
      </c>
      <c r="D35" s="107">
        <f t="shared" ref="D35:D36" si="22">E35+F35+G35+H35</f>
        <v>1179.9799999999998</v>
      </c>
      <c r="E35" s="107">
        <v>0</v>
      </c>
      <c r="F35" s="107">
        <v>1172.7999999999997</v>
      </c>
      <c r="G35" s="107">
        <v>7.18</v>
      </c>
      <c r="H35" s="107">
        <v>0</v>
      </c>
      <c r="I35" s="107">
        <f t="shared" ref="I35:I36" si="23">J35+K35+L35+M35</f>
        <v>4166.5199999999986</v>
      </c>
      <c r="J35" s="107">
        <v>3227.8999999999987</v>
      </c>
      <c r="K35" s="107">
        <v>0</v>
      </c>
      <c r="L35" s="107">
        <v>938.61999999999989</v>
      </c>
      <c r="M35" s="107">
        <v>0</v>
      </c>
      <c r="N35" s="107">
        <v>17865.110000000026</v>
      </c>
      <c r="O35" s="107">
        <v>0</v>
      </c>
    </row>
    <row r="36" spans="1:15" ht="25.5" customHeight="1" x14ac:dyDescent="0.25">
      <c r="A36" s="126" t="s">
        <v>648</v>
      </c>
      <c r="B36" s="107">
        <f t="shared" si="20"/>
        <v>604.95000000000005</v>
      </c>
      <c r="C36" s="107">
        <f t="shared" si="21"/>
        <v>604.95000000000005</v>
      </c>
      <c r="D36" s="107">
        <f t="shared" si="22"/>
        <v>88.07</v>
      </c>
      <c r="E36" s="107">
        <v>0</v>
      </c>
      <c r="F36" s="107">
        <v>88.07</v>
      </c>
      <c r="G36" s="107">
        <v>0</v>
      </c>
      <c r="H36" s="107">
        <v>0</v>
      </c>
      <c r="I36" s="107">
        <f t="shared" si="23"/>
        <v>229.33</v>
      </c>
      <c r="J36" s="107">
        <v>229.33</v>
      </c>
      <c r="K36" s="107">
        <v>0</v>
      </c>
      <c r="L36" s="107">
        <v>0</v>
      </c>
      <c r="M36" s="107">
        <v>0</v>
      </c>
      <c r="N36" s="107">
        <v>287.55000000000007</v>
      </c>
      <c r="O36" s="107">
        <v>0</v>
      </c>
    </row>
    <row r="37" spans="1:15" s="115" customFormat="1" ht="25.5" customHeight="1" x14ac:dyDescent="0.25">
      <c r="A37" s="122" t="s">
        <v>651</v>
      </c>
      <c r="B37" s="100">
        <f>O37</f>
        <v>10591.139999999985</v>
      </c>
      <c r="C37" s="100">
        <v>0</v>
      </c>
      <c r="D37" s="100">
        <v>0</v>
      </c>
      <c r="E37" s="100">
        <v>0</v>
      </c>
      <c r="F37" s="100">
        <v>0</v>
      </c>
      <c r="G37" s="100">
        <v>0</v>
      </c>
      <c r="H37" s="100">
        <v>0</v>
      </c>
      <c r="I37" s="100">
        <v>0</v>
      </c>
      <c r="J37" s="100">
        <v>0</v>
      </c>
      <c r="K37" s="100">
        <v>0</v>
      </c>
      <c r="L37" s="100">
        <v>0</v>
      </c>
      <c r="M37" s="100">
        <v>0</v>
      </c>
      <c r="N37" s="100">
        <v>0</v>
      </c>
      <c r="O37" s="100">
        <f>O38</f>
        <v>10591.139999999985</v>
      </c>
    </row>
    <row r="38" spans="1:15" s="115" customFormat="1" ht="25.5" customHeight="1" x14ac:dyDescent="0.25">
      <c r="A38" s="122" t="s">
        <v>627</v>
      </c>
      <c r="B38" s="100">
        <f>O38</f>
        <v>10591.139999999985</v>
      </c>
      <c r="C38" s="100">
        <v>0</v>
      </c>
      <c r="D38" s="100">
        <v>0</v>
      </c>
      <c r="E38" s="100">
        <v>0</v>
      </c>
      <c r="F38" s="100">
        <v>0</v>
      </c>
      <c r="G38" s="100">
        <v>0</v>
      </c>
      <c r="H38" s="100">
        <v>0</v>
      </c>
      <c r="I38" s="100">
        <v>0</v>
      </c>
      <c r="J38" s="100">
        <v>0</v>
      </c>
      <c r="K38" s="100">
        <v>0</v>
      </c>
      <c r="L38" s="100">
        <v>0</v>
      </c>
      <c r="M38" s="100">
        <v>0</v>
      </c>
      <c r="N38" s="100">
        <v>0</v>
      </c>
      <c r="O38" s="100">
        <f>O39+O51+O56</f>
        <v>10591.139999999985</v>
      </c>
    </row>
    <row r="39" spans="1:15" s="124" customFormat="1" ht="25.5" customHeight="1" x14ac:dyDescent="0.25">
      <c r="A39" s="123" t="s">
        <v>628</v>
      </c>
      <c r="B39" s="100">
        <f>O39</f>
        <v>19.7</v>
      </c>
      <c r="C39" s="100">
        <v>0</v>
      </c>
      <c r="D39" s="100">
        <v>0</v>
      </c>
      <c r="E39" s="100">
        <v>0</v>
      </c>
      <c r="F39" s="100">
        <v>0</v>
      </c>
      <c r="G39" s="100">
        <v>0</v>
      </c>
      <c r="H39" s="100">
        <v>0</v>
      </c>
      <c r="I39" s="100">
        <v>0</v>
      </c>
      <c r="J39" s="100">
        <v>0</v>
      </c>
      <c r="K39" s="100">
        <v>0</v>
      </c>
      <c r="L39" s="100">
        <v>0</v>
      </c>
      <c r="M39" s="100">
        <v>0</v>
      </c>
      <c r="N39" s="100">
        <v>0</v>
      </c>
      <c r="O39" s="100">
        <f>O40+O46+O47+O48+O49+O50</f>
        <v>19.7</v>
      </c>
    </row>
    <row r="40" spans="1:15" ht="25.5" customHeight="1" x14ac:dyDescent="0.25">
      <c r="A40" s="125" t="s">
        <v>629</v>
      </c>
      <c r="B40" s="107">
        <f>O40</f>
        <v>19.7</v>
      </c>
      <c r="C40" s="107">
        <v>0</v>
      </c>
      <c r="D40" s="107">
        <v>0</v>
      </c>
      <c r="E40" s="107">
        <v>0</v>
      </c>
      <c r="F40" s="107">
        <v>0</v>
      </c>
      <c r="G40" s="107">
        <v>0</v>
      </c>
      <c r="H40" s="107">
        <v>0</v>
      </c>
      <c r="I40" s="107">
        <v>0</v>
      </c>
      <c r="J40" s="107">
        <v>0</v>
      </c>
      <c r="K40" s="107">
        <v>0</v>
      </c>
      <c r="L40" s="107">
        <v>0</v>
      </c>
      <c r="M40" s="107">
        <v>0</v>
      </c>
      <c r="N40" s="107">
        <v>0</v>
      </c>
      <c r="O40" s="107">
        <f>O41+O42+O43+O44+O45</f>
        <v>19.7</v>
      </c>
    </row>
    <row r="41" spans="1:15" ht="25.5" customHeight="1" x14ac:dyDescent="0.25">
      <c r="A41" s="126" t="s">
        <v>630</v>
      </c>
      <c r="B41" s="107">
        <f t="shared" ref="B41:B49" si="24">O41</f>
        <v>10.72</v>
      </c>
      <c r="C41" s="107">
        <v>0</v>
      </c>
      <c r="D41" s="107">
        <v>0</v>
      </c>
      <c r="E41" s="107">
        <v>0</v>
      </c>
      <c r="F41" s="107">
        <v>0</v>
      </c>
      <c r="G41" s="107">
        <v>0</v>
      </c>
      <c r="H41" s="107">
        <v>0</v>
      </c>
      <c r="I41" s="107">
        <v>0</v>
      </c>
      <c r="J41" s="107">
        <v>0</v>
      </c>
      <c r="K41" s="107">
        <v>0</v>
      </c>
      <c r="L41" s="107">
        <v>0</v>
      </c>
      <c r="M41" s="107">
        <v>0</v>
      </c>
      <c r="N41" s="107">
        <v>0</v>
      </c>
      <c r="O41" s="107">
        <v>10.72</v>
      </c>
    </row>
    <row r="42" spans="1:15" ht="25.5" customHeight="1" x14ac:dyDescent="0.25">
      <c r="A42" s="126" t="s">
        <v>631</v>
      </c>
      <c r="B42" s="107">
        <f t="shared" si="24"/>
        <v>0</v>
      </c>
      <c r="C42" s="107">
        <v>0</v>
      </c>
      <c r="D42" s="107">
        <v>0</v>
      </c>
      <c r="E42" s="107">
        <v>0</v>
      </c>
      <c r="F42" s="107">
        <v>0</v>
      </c>
      <c r="G42" s="107">
        <v>0</v>
      </c>
      <c r="H42" s="107">
        <v>0</v>
      </c>
      <c r="I42" s="107">
        <v>0</v>
      </c>
      <c r="J42" s="107">
        <v>0</v>
      </c>
      <c r="K42" s="107">
        <v>0</v>
      </c>
      <c r="L42" s="107">
        <v>0</v>
      </c>
      <c r="M42" s="107">
        <v>0</v>
      </c>
      <c r="N42" s="107">
        <v>0</v>
      </c>
      <c r="O42" s="107">
        <v>0</v>
      </c>
    </row>
    <row r="43" spans="1:15" ht="25.5" customHeight="1" x14ac:dyDescent="0.25">
      <c r="A43" s="126" t="s">
        <v>632</v>
      </c>
      <c r="B43" s="107">
        <f t="shared" si="24"/>
        <v>4.0999999999999988</v>
      </c>
      <c r="C43" s="107">
        <v>0</v>
      </c>
      <c r="D43" s="107">
        <v>0</v>
      </c>
      <c r="E43" s="107">
        <v>0</v>
      </c>
      <c r="F43" s="107">
        <v>0</v>
      </c>
      <c r="G43" s="107">
        <v>0</v>
      </c>
      <c r="H43" s="107">
        <v>0</v>
      </c>
      <c r="I43" s="107">
        <v>0</v>
      </c>
      <c r="J43" s="107">
        <v>0</v>
      </c>
      <c r="K43" s="107">
        <v>0</v>
      </c>
      <c r="L43" s="107">
        <v>0</v>
      </c>
      <c r="M43" s="107">
        <v>0</v>
      </c>
      <c r="N43" s="107">
        <v>0</v>
      </c>
      <c r="O43" s="107">
        <v>4.0999999999999988</v>
      </c>
    </row>
    <row r="44" spans="1:15" ht="25.5" customHeight="1" x14ac:dyDescent="0.25">
      <c r="A44" s="126" t="s">
        <v>633</v>
      </c>
      <c r="B44" s="107">
        <f t="shared" si="24"/>
        <v>0</v>
      </c>
      <c r="C44" s="107">
        <v>0</v>
      </c>
      <c r="D44" s="107">
        <v>0</v>
      </c>
      <c r="E44" s="107">
        <v>0</v>
      </c>
      <c r="F44" s="107">
        <v>0</v>
      </c>
      <c r="G44" s="107">
        <v>0</v>
      </c>
      <c r="H44" s="107">
        <v>0</v>
      </c>
      <c r="I44" s="107">
        <v>0</v>
      </c>
      <c r="J44" s="107">
        <v>0</v>
      </c>
      <c r="K44" s="107">
        <v>0</v>
      </c>
      <c r="L44" s="107">
        <v>0</v>
      </c>
      <c r="M44" s="107">
        <v>0</v>
      </c>
      <c r="N44" s="107">
        <v>0</v>
      </c>
      <c r="O44" s="107">
        <v>0</v>
      </c>
    </row>
    <row r="45" spans="1:15" ht="25.5" customHeight="1" x14ac:dyDescent="0.25">
      <c r="A45" s="126" t="s">
        <v>634</v>
      </c>
      <c r="B45" s="107">
        <f t="shared" si="24"/>
        <v>4.879999999999999</v>
      </c>
      <c r="C45" s="107">
        <v>0</v>
      </c>
      <c r="D45" s="107">
        <v>0</v>
      </c>
      <c r="E45" s="107">
        <v>0</v>
      </c>
      <c r="F45" s="107">
        <v>0</v>
      </c>
      <c r="G45" s="107">
        <v>0</v>
      </c>
      <c r="H45" s="107">
        <v>0</v>
      </c>
      <c r="I45" s="107">
        <v>0</v>
      </c>
      <c r="J45" s="107">
        <v>0</v>
      </c>
      <c r="K45" s="107">
        <v>0</v>
      </c>
      <c r="L45" s="107">
        <v>0</v>
      </c>
      <c r="M45" s="107">
        <v>0</v>
      </c>
      <c r="N45" s="107">
        <v>0</v>
      </c>
      <c r="O45" s="107">
        <v>4.879999999999999</v>
      </c>
    </row>
    <row r="46" spans="1:15" ht="25.5" customHeight="1" x14ac:dyDescent="0.25">
      <c r="A46" s="125" t="s">
        <v>635</v>
      </c>
      <c r="B46" s="107">
        <f t="shared" si="24"/>
        <v>0</v>
      </c>
      <c r="C46" s="107">
        <v>0</v>
      </c>
      <c r="D46" s="107">
        <v>0</v>
      </c>
      <c r="E46" s="107">
        <v>0</v>
      </c>
      <c r="F46" s="107">
        <v>0</v>
      </c>
      <c r="G46" s="107">
        <v>0</v>
      </c>
      <c r="H46" s="107">
        <v>0</v>
      </c>
      <c r="I46" s="107">
        <v>0</v>
      </c>
      <c r="J46" s="107">
        <v>0</v>
      </c>
      <c r="K46" s="107">
        <v>0</v>
      </c>
      <c r="L46" s="107">
        <v>0</v>
      </c>
      <c r="M46" s="107">
        <v>0</v>
      </c>
      <c r="N46" s="107">
        <v>0</v>
      </c>
      <c r="O46" s="107">
        <v>0</v>
      </c>
    </row>
    <row r="47" spans="1:15" ht="25.5" customHeight="1" x14ac:dyDescent="0.25">
      <c r="A47" s="125" t="s">
        <v>636</v>
      </c>
      <c r="B47" s="107">
        <f t="shared" si="24"/>
        <v>0</v>
      </c>
      <c r="C47" s="107">
        <v>0</v>
      </c>
      <c r="D47" s="107">
        <v>0</v>
      </c>
      <c r="E47" s="107">
        <v>0</v>
      </c>
      <c r="F47" s="107">
        <v>0</v>
      </c>
      <c r="G47" s="107">
        <v>0</v>
      </c>
      <c r="H47" s="107">
        <v>0</v>
      </c>
      <c r="I47" s="107">
        <v>0</v>
      </c>
      <c r="J47" s="107">
        <v>0</v>
      </c>
      <c r="K47" s="107">
        <v>0</v>
      </c>
      <c r="L47" s="107">
        <v>0</v>
      </c>
      <c r="M47" s="107">
        <v>0</v>
      </c>
      <c r="N47" s="107">
        <v>0</v>
      </c>
      <c r="O47" s="107">
        <v>0</v>
      </c>
    </row>
    <row r="48" spans="1:15" ht="25.5" customHeight="1" x14ac:dyDescent="0.25">
      <c r="A48" s="125" t="s">
        <v>637</v>
      </c>
      <c r="B48" s="107">
        <f t="shared" si="24"/>
        <v>0</v>
      </c>
      <c r="C48" s="100">
        <v>0</v>
      </c>
      <c r="D48" s="100">
        <v>0</v>
      </c>
      <c r="E48" s="100">
        <v>0</v>
      </c>
      <c r="F48" s="100">
        <v>0</v>
      </c>
      <c r="G48" s="100">
        <v>0</v>
      </c>
      <c r="H48" s="100">
        <v>0</v>
      </c>
      <c r="I48" s="100">
        <v>0</v>
      </c>
      <c r="J48" s="100">
        <v>0</v>
      </c>
      <c r="K48" s="100">
        <v>0</v>
      </c>
      <c r="L48" s="100">
        <v>0</v>
      </c>
      <c r="M48" s="100">
        <v>0</v>
      </c>
      <c r="N48" s="100">
        <v>0</v>
      </c>
      <c r="O48" s="100">
        <v>0</v>
      </c>
    </row>
    <row r="49" spans="1:15" ht="25.5" customHeight="1" x14ac:dyDescent="0.25">
      <c r="A49" s="125" t="s">
        <v>638</v>
      </c>
      <c r="B49" s="107">
        <f t="shared" si="24"/>
        <v>0</v>
      </c>
      <c r="C49" s="100">
        <v>0</v>
      </c>
      <c r="D49" s="100">
        <v>0</v>
      </c>
      <c r="E49" s="100">
        <v>0</v>
      </c>
      <c r="F49" s="100">
        <v>0</v>
      </c>
      <c r="G49" s="100">
        <v>0</v>
      </c>
      <c r="H49" s="100">
        <v>0</v>
      </c>
      <c r="I49" s="100">
        <v>0</v>
      </c>
      <c r="J49" s="100">
        <v>0</v>
      </c>
      <c r="K49" s="100">
        <v>0</v>
      </c>
      <c r="L49" s="100">
        <v>0</v>
      </c>
      <c r="M49" s="100">
        <v>0</v>
      </c>
      <c r="N49" s="100">
        <v>0</v>
      </c>
      <c r="O49" s="100">
        <v>0</v>
      </c>
    </row>
    <row r="50" spans="1:15" ht="25.5" customHeight="1" x14ac:dyDescent="0.25">
      <c r="A50" s="125" t="s">
        <v>639</v>
      </c>
      <c r="B50" s="107">
        <f>O50</f>
        <v>0</v>
      </c>
      <c r="C50" s="100">
        <v>0</v>
      </c>
      <c r="D50" s="100">
        <v>0</v>
      </c>
      <c r="E50" s="100">
        <v>0</v>
      </c>
      <c r="F50" s="100">
        <v>0</v>
      </c>
      <c r="G50" s="100">
        <v>0</v>
      </c>
      <c r="H50" s="100">
        <v>0</v>
      </c>
      <c r="I50" s="100">
        <v>0</v>
      </c>
      <c r="J50" s="100">
        <v>0</v>
      </c>
      <c r="K50" s="100">
        <v>0</v>
      </c>
      <c r="L50" s="100">
        <v>0</v>
      </c>
      <c r="M50" s="100">
        <v>0</v>
      </c>
      <c r="N50" s="100">
        <v>0</v>
      </c>
      <c r="O50" s="100">
        <v>0</v>
      </c>
    </row>
    <row r="51" spans="1:15" s="124" customFormat="1" ht="25.5" customHeight="1" x14ac:dyDescent="0.25">
      <c r="A51" s="123" t="s">
        <v>640</v>
      </c>
      <c r="B51" s="100">
        <f>O51</f>
        <v>10571.439999999984</v>
      </c>
      <c r="C51" s="100">
        <f t="shared" ref="C51:N51" si="25">C52+C53+C54+C55</f>
        <v>0</v>
      </c>
      <c r="D51" s="100">
        <f t="shared" si="25"/>
        <v>0</v>
      </c>
      <c r="E51" s="100">
        <f t="shared" si="25"/>
        <v>0</v>
      </c>
      <c r="F51" s="100">
        <f t="shared" si="25"/>
        <v>0</v>
      </c>
      <c r="G51" s="100">
        <f t="shared" si="25"/>
        <v>0</v>
      </c>
      <c r="H51" s="100">
        <f t="shared" si="25"/>
        <v>0</v>
      </c>
      <c r="I51" s="100">
        <f t="shared" si="25"/>
        <v>0</v>
      </c>
      <c r="J51" s="100">
        <f t="shared" si="25"/>
        <v>0</v>
      </c>
      <c r="K51" s="100">
        <f t="shared" si="25"/>
        <v>0</v>
      </c>
      <c r="L51" s="100">
        <f t="shared" si="25"/>
        <v>0</v>
      </c>
      <c r="M51" s="100">
        <f t="shared" si="25"/>
        <v>0</v>
      </c>
      <c r="N51" s="100">
        <f t="shared" si="25"/>
        <v>0</v>
      </c>
      <c r="O51" s="100">
        <f>O52+O53+O54+O55</f>
        <v>10571.439999999984</v>
      </c>
    </row>
    <row r="52" spans="1:15" ht="25.5" customHeight="1" x14ac:dyDescent="0.25">
      <c r="A52" s="126" t="s">
        <v>641</v>
      </c>
      <c r="B52" s="107">
        <f>O52</f>
        <v>950.44</v>
      </c>
      <c r="C52" s="107">
        <v>0</v>
      </c>
      <c r="D52" s="107">
        <v>0</v>
      </c>
      <c r="E52" s="107">
        <v>0</v>
      </c>
      <c r="F52" s="107">
        <v>0</v>
      </c>
      <c r="G52" s="107">
        <v>0</v>
      </c>
      <c r="H52" s="107">
        <v>0</v>
      </c>
      <c r="I52" s="107">
        <v>0</v>
      </c>
      <c r="J52" s="107">
        <v>0</v>
      </c>
      <c r="K52" s="107">
        <v>0</v>
      </c>
      <c r="L52" s="107">
        <v>0</v>
      </c>
      <c r="M52" s="107">
        <v>0</v>
      </c>
      <c r="N52" s="107">
        <v>0</v>
      </c>
      <c r="O52" s="107">
        <v>950.44</v>
      </c>
    </row>
    <row r="53" spans="1:15" ht="25.5" customHeight="1" x14ac:dyDescent="0.25">
      <c r="A53" s="126" t="s">
        <v>642</v>
      </c>
      <c r="B53" s="107">
        <f t="shared" ref="B53:B55" si="26">O53</f>
        <v>9449.7599999999838</v>
      </c>
      <c r="C53" s="107">
        <v>0</v>
      </c>
      <c r="D53" s="107">
        <v>0</v>
      </c>
      <c r="E53" s="107">
        <v>0</v>
      </c>
      <c r="F53" s="107">
        <v>0</v>
      </c>
      <c r="G53" s="107">
        <v>0</v>
      </c>
      <c r="H53" s="107">
        <v>0</v>
      </c>
      <c r="I53" s="107">
        <v>0</v>
      </c>
      <c r="J53" s="107">
        <v>0</v>
      </c>
      <c r="K53" s="107">
        <v>0</v>
      </c>
      <c r="L53" s="107">
        <v>0</v>
      </c>
      <c r="M53" s="107">
        <v>0</v>
      </c>
      <c r="N53" s="107">
        <v>0</v>
      </c>
      <c r="O53" s="107">
        <v>9449.7599999999838</v>
      </c>
    </row>
    <row r="54" spans="1:15" ht="25.5" customHeight="1" x14ac:dyDescent="0.25">
      <c r="A54" s="126" t="s">
        <v>643</v>
      </c>
      <c r="B54" s="107">
        <f t="shared" si="26"/>
        <v>0</v>
      </c>
      <c r="C54" s="107">
        <v>0</v>
      </c>
      <c r="D54" s="107">
        <v>0</v>
      </c>
      <c r="E54" s="107">
        <v>0</v>
      </c>
      <c r="F54" s="107">
        <v>0</v>
      </c>
      <c r="G54" s="107">
        <v>0</v>
      </c>
      <c r="H54" s="107">
        <v>0</v>
      </c>
      <c r="I54" s="107">
        <v>0</v>
      </c>
      <c r="J54" s="107">
        <v>0</v>
      </c>
      <c r="K54" s="107">
        <v>0</v>
      </c>
      <c r="L54" s="107">
        <v>0</v>
      </c>
      <c r="M54" s="107">
        <v>0</v>
      </c>
      <c r="N54" s="107">
        <v>0</v>
      </c>
      <c r="O54" s="107">
        <v>0</v>
      </c>
    </row>
    <row r="55" spans="1:15" ht="25.5" customHeight="1" x14ac:dyDescent="0.25">
      <c r="A55" s="126" t="s">
        <v>644</v>
      </c>
      <c r="B55" s="107">
        <f t="shared" si="26"/>
        <v>171.24000000000009</v>
      </c>
      <c r="C55" s="107">
        <v>0</v>
      </c>
      <c r="D55" s="107">
        <v>0</v>
      </c>
      <c r="E55" s="107">
        <v>0</v>
      </c>
      <c r="F55" s="107">
        <v>0</v>
      </c>
      <c r="G55" s="107">
        <v>0</v>
      </c>
      <c r="H55" s="107">
        <v>0</v>
      </c>
      <c r="I55" s="107">
        <v>0</v>
      </c>
      <c r="J55" s="107">
        <v>0</v>
      </c>
      <c r="K55" s="107">
        <v>0</v>
      </c>
      <c r="L55" s="107">
        <v>0</v>
      </c>
      <c r="M55" s="107">
        <v>0</v>
      </c>
      <c r="N55" s="107">
        <v>0</v>
      </c>
      <c r="O55" s="107">
        <v>171.24000000000009</v>
      </c>
    </row>
    <row r="56" spans="1:15" s="115" customFormat="1" ht="25.5" customHeight="1" x14ac:dyDescent="0.25">
      <c r="A56" s="122" t="s">
        <v>645</v>
      </c>
      <c r="B56" s="100">
        <f>O56</f>
        <v>0</v>
      </c>
      <c r="C56" s="100">
        <v>0</v>
      </c>
      <c r="D56" s="100">
        <v>0</v>
      </c>
      <c r="E56" s="100">
        <v>0</v>
      </c>
      <c r="F56" s="100">
        <v>0</v>
      </c>
      <c r="G56" s="100">
        <v>0</v>
      </c>
      <c r="H56" s="100">
        <v>0</v>
      </c>
      <c r="I56" s="100">
        <v>0</v>
      </c>
      <c r="J56" s="100">
        <v>0</v>
      </c>
      <c r="K56" s="100">
        <v>0</v>
      </c>
      <c r="L56" s="100">
        <v>0</v>
      </c>
      <c r="M56" s="100">
        <v>0</v>
      </c>
      <c r="N56" s="100">
        <v>0</v>
      </c>
      <c r="O56" s="100">
        <v>0</v>
      </c>
    </row>
    <row r="57" spans="1:15" ht="25.5" customHeight="1" x14ac:dyDescent="0.25">
      <c r="A57" s="126" t="s">
        <v>646</v>
      </c>
      <c r="B57" s="100">
        <f>O57</f>
        <v>0</v>
      </c>
      <c r="C57" s="100">
        <v>0</v>
      </c>
      <c r="D57" s="100">
        <v>0</v>
      </c>
      <c r="E57" s="100">
        <v>0</v>
      </c>
      <c r="F57" s="100">
        <v>0</v>
      </c>
      <c r="G57" s="100">
        <v>0</v>
      </c>
      <c r="H57" s="100">
        <v>0</v>
      </c>
      <c r="I57" s="100">
        <v>0</v>
      </c>
      <c r="J57" s="100">
        <v>0</v>
      </c>
      <c r="K57" s="100">
        <v>0</v>
      </c>
      <c r="L57" s="100">
        <v>0</v>
      </c>
      <c r="M57" s="100">
        <v>0</v>
      </c>
      <c r="N57" s="100">
        <v>0</v>
      </c>
      <c r="O57" s="100">
        <v>0</v>
      </c>
    </row>
    <row r="58" spans="1:15" ht="25.5" customHeight="1" x14ac:dyDescent="0.25">
      <c r="A58" s="126" t="s">
        <v>647</v>
      </c>
      <c r="B58" s="100">
        <f t="shared" ref="B58:B59" si="27">O58</f>
        <v>0</v>
      </c>
      <c r="C58" s="100">
        <v>0</v>
      </c>
      <c r="D58" s="100">
        <v>0</v>
      </c>
      <c r="E58" s="100">
        <v>0</v>
      </c>
      <c r="F58" s="100">
        <v>0</v>
      </c>
      <c r="G58" s="100">
        <v>0</v>
      </c>
      <c r="H58" s="100">
        <v>0</v>
      </c>
      <c r="I58" s="100">
        <v>0</v>
      </c>
      <c r="J58" s="100">
        <v>0</v>
      </c>
      <c r="K58" s="100">
        <v>0</v>
      </c>
      <c r="L58" s="100">
        <v>0</v>
      </c>
      <c r="M58" s="100">
        <v>0</v>
      </c>
      <c r="N58" s="100">
        <v>0</v>
      </c>
      <c r="O58" s="100">
        <v>0</v>
      </c>
    </row>
    <row r="59" spans="1:15" ht="25.5" customHeight="1" x14ac:dyDescent="0.25">
      <c r="A59" s="126" t="s">
        <v>648</v>
      </c>
      <c r="B59" s="100">
        <f t="shared" si="27"/>
        <v>0</v>
      </c>
      <c r="C59" s="100">
        <v>0</v>
      </c>
      <c r="D59" s="100">
        <v>0</v>
      </c>
      <c r="E59" s="100">
        <v>0</v>
      </c>
      <c r="F59" s="100">
        <v>0</v>
      </c>
      <c r="G59" s="100">
        <v>0</v>
      </c>
      <c r="H59" s="100">
        <v>0</v>
      </c>
      <c r="I59" s="100">
        <v>0</v>
      </c>
      <c r="J59" s="100">
        <v>0</v>
      </c>
      <c r="K59" s="100">
        <v>0</v>
      </c>
      <c r="L59" s="100">
        <v>0</v>
      </c>
      <c r="M59" s="100">
        <v>0</v>
      </c>
      <c r="N59" s="100">
        <v>0</v>
      </c>
      <c r="O59" s="100">
        <v>0</v>
      </c>
    </row>
    <row r="60" spans="1:15" s="115" customFormat="1" ht="25.5" customHeight="1" x14ac:dyDescent="0.25">
      <c r="A60" s="122" t="s">
        <v>652</v>
      </c>
      <c r="B60" s="100">
        <f>B6-B7</f>
        <v>181583.70999999973</v>
      </c>
      <c r="C60" s="100">
        <f>'[1]B10B.DCQH-XA-3LR 2022'!C54+'[1]B10B.DCQH-XA-3LR 2022'!C109+'[1]B10B.DCQH-XA-3LR 2022'!C164+'[1]B10B.DCQH-XA-3LR 2022'!C219+'[1]B10B.DCQH-XA-3LR 2022'!C274+'[1]B10B.DCQH-XA-3LR 2022'!C329+'[1]B10B.DCQH-XA-3LR 2022'!C384+'[1]B10B.DCQH-XA-3LR 2022'!C439+'[1]B10B.DCQH-XA-3LR 2022'!C494+'[1]B10B.DCQH-XA-3LR 2022'!C549+'[1]B10B.DCQH-XA-3LR 2022'!C604+'[1]B10B.DCQH-XA-3LR 2022'!C659+'[1]B10B.DCQH-XA-3LR 2022'!C714+'[1]B10B.DCQH-XA-3LR 2022'!C769+'[1]B10B.DCQH-XA-3LR 2022'!C824+'[1]B10B.DCQH-XA-3LR 2022'!C879+'[1]B10B.DCQH-XA-3LR 2022'!C934+'[1]B10B.DCQH-XA-3LR 2022'!C989+'[1]B10B.DCQH-XA-3LR 2022'!C1044+'[1]B10B.DCQH-XA-3LR 2022'!C1099+'[1]B10B.DCQH-XA-3LR 2022'!C1154+'[1]B10B.DCQH-XA-3LR 2022'!C1209+'[1]B10B.DCQH-XA-3LR 2022'!C1264+'[1]B10B.DCQH-XA-3LR 2022'!C1319+'[1]B10B.DCQH-XA-3LR 2022'!C1374+'[1]B10B.DCQH-XA-3LR 2022'!C1429+'[1]B10B.DCQH-XA-3LR 2022'!C1484+'[1]B10B.DCQH-XA-3LR 2022'!C1539</f>
        <v>0</v>
      </c>
      <c r="D60" s="100">
        <f>'[1]B10B.DCQH-XA-3LR 2022'!D54+'[1]B10B.DCQH-XA-3LR 2022'!D109+'[1]B10B.DCQH-XA-3LR 2022'!D164+'[1]B10B.DCQH-XA-3LR 2022'!D219+'[1]B10B.DCQH-XA-3LR 2022'!D274+'[1]B10B.DCQH-XA-3LR 2022'!D329+'[1]B10B.DCQH-XA-3LR 2022'!D384+'[1]B10B.DCQH-XA-3LR 2022'!D439+'[1]B10B.DCQH-XA-3LR 2022'!D494+'[1]B10B.DCQH-XA-3LR 2022'!D549+'[1]B10B.DCQH-XA-3LR 2022'!D604+'[1]B10B.DCQH-XA-3LR 2022'!D659+'[1]B10B.DCQH-XA-3LR 2022'!D714+'[1]B10B.DCQH-XA-3LR 2022'!D769+'[1]B10B.DCQH-XA-3LR 2022'!D824+'[1]B10B.DCQH-XA-3LR 2022'!D879+'[1]B10B.DCQH-XA-3LR 2022'!D934+'[1]B10B.DCQH-XA-3LR 2022'!D989+'[1]B10B.DCQH-XA-3LR 2022'!D1044+'[1]B10B.DCQH-XA-3LR 2022'!D1099+'[1]B10B.DCQH-XA-3LR 2022'!D1154+'[1]B10B.DCQH-XA-3LR 2022'!D1209+'[1]B10B.DCQH-XA-3LR 2022'!D1264+'[1]B10B.DCQH-XA-3LR 2022'!D1319+'[1]B10B.DCQH-XA-3LR 2022'!D1374+'[1]B10B.DCQH-XA-3LR 2022'!D1429+'[1]B10B.DCQH-XA-3LR 2022'!D1484+'[1]B10B.DCQH-XA-3LR 2022'!D1539</f>
        <v>0</v>
      </c>
      <c r="E60" s="100">
        <f>'[1]B10B.DCQH-XA-3LR 2022'!E54+'[1]B10B.DCQH-XA-3LR 2022'!E109+'[1]B10B.DCQH-XA-3LR 2022'!E164+'[1]B10B.DCQH-XA-3LR 2022'!E219+'[1]B10B.DCQH-XA-3LR 2022'!E274+'[1]B10B.DCQH-XA-3LR 2022'!E329+'[1]B10B.DCQH-XA-3LR 2022'!E384+'[1]B10B.DCQH-XA-3LR 2022'!E439+'[1]B10B.DCQH-XA-3LR 2022'!E494+'[1]B10B.DCQH-XA-3LR 2022'!E549+'[1]B10B.DCQH-XA-3LR 2022'!E604+'[1]B10B.DCQH-XA-3LR 2022'!E659+'[1]B10B.DCQH-XA-3LR 2022'!E714+'[1]B10B.DCQH-XA-3LR 2022'!E769+'[1]B10B.DCQH-XA-3LR 2022'!E824+'[1]B10B.DCQH-XA-3LR 2022'!E879+'[1]B10B.DCQH-XA-3LR 2022'!E934+'[1]B10B.DCQH-XA-3LR 2022'!E989+'[1]B10B.DCQH-XA-3LR 2022'!E1044+'[1]B10B.DCQH-XA-3LR 2022'!E1099+'[1]B10B.DCQH-XA-3LR 2022'!E1154+'[1]B10B.DCQH-XA-3LR 2022'!E1209+'[1]B10B.DCQH-XA-3LR 2022'!E1264+'[1]B10B.DCQH-XA-3LR 2022'!E1319+'[1]B10B.DCQH-XA-3LR 2022'!E1374+'[1]B10B.DCQH-XA-3LR 2022'!E1429+'[1]B10B.DCQH-XA-3LR 2022'!E1484+'[1]B10B.DCQH-XA-3LR 2022'!E1539</f>
        <v>0</v>
      </c>
      <c r="F60" s="100">
        <f>'[1]B10B.DCQH-XA-3LR 2022'!F54+'[1]B10B.DCQH-XA-3LR 2022'!F109+'[1]B10B.DCQH-XA-3LR 2022'!F164+'[1]B10B.DCQH-XA-3LR 2022'!F219+'[1]B10B.DCQH-XA-3LR 2022'!F274+'[1]B10B.DCQH-XA-3LR 2022'!F329+'[1]B10B.DCQH-XA-3LR 2022'!F384+'[1]B10B.DCQH-XA-3LR 2022'!F439+'[1]B10B.DCQH-XA-3LR 2022'!F494+'[1]B10B.DCQH-XA-3LR 2022'!F549+'[1]B10B.DCQH-XA-3LR 2022'!F604+'[1]B10B.DCQH-XA-3LR 2022'!F659+'[1]B10B.DCQH-XA-3LR 2022'!F714+'[1]B10B.DCQH-XA-3LR 2022'!F769+'[1]B10B.DCQH-XA-3LR 2022'!F824+'[1]B10B.DCQH-XA-3LR 2022'!F879+'[1]B10B.DCQH-XA-3LR 2022'!F934+'[1]B10B.DCQH-XA-3LR 2022'!F989+'[1]B10B.DCQH-XA-3LR 2022'!F1044+'[1]B10B.DCQH-XA-3LR 2022'!F1099+'[1]B10B.DCQH-XA-3LR 2022'!F1154+'[1]B10B.DCQH-XA-3LR 2022'!F1209+'[1]B10B.DCQH-XA-3LR 2022'!F1264+'[1]B10B.DCQH-XA-3LR 2022'!F1319+'[1]B10B.DCQH-XA-3LR 2022'!F1374+'[1]B10B.DCQH-XA-3LR 2022'!F1429+'[1]B10B.DCQH-XA-3LR 2022'!F1484+'[1]B10B.DCQH-XA-3LR 2022'!F1539</f>
        <v>0</v>
      </c>
      <c r="G60" s="100">
        <f>'[1]B10B.DCQH-XA-3LR 2022'!G54+'[1]B10B.DCQH-XA-3LR 2022'!G109+'[1]B10B.DCQH-XA-3LR 2022'!G164+'[1]B10B.DCQH-XA-3LR 2022'!G219+'[1]B10B.DCQH-XA-3LR 2022'!G274+'[1]B10B.DCQH-XA-3LR 2022'!G329+'[1]B10B.DCQH-XA-3LR 2022'!G384+'[1]B10B.DCQH-XA-3LR 2022'!G439+'[1]B10B.DCQH-XA-3LR 2022'!G494+'[1]B10B.DCQH-XA-3LR 2022'!G549+'[1]B10B.DCQH-XA-3LR 2022'!G604+'[1]B10B.DCQH-XA-3LR 2022'!G659+'[1]B10B.DCQH-XA-3LR 2022'!G714+'[1]B10B.DCQH-XA-3LR 2022'!G769+'[1]B10B.DCQH-XA-3LR 2022'!G824+'[1]B10B.DCQH-XA-3LR 2022'!G879+'[1]B10B.DCQH-XA-3LR 2022'!G934+'[1]B10B.DCQH-XA-3LR 2022'!G989+'[1]B10B.DCQH-XA-3LR 2022'!G1044+'[1]B10B.DCQH-XA-3LR 2022'!G1099+'[1]B10B.DCQH-XA-3LR 2022'!G1154+'[1]B10B.DCQH-XA-3LR 2022'!G1209+'[1]B10B.DCQH-XA-3LR 2022'!G1264+'[1]B10B.DCQH-XA-3LR 2022'!G1319+'[1]B10B.DCQH-XA-3LR 2022'!G1374+'[1]B10B.DCQH-XA-3LR 2022'!G1429+'[1]B10B.DCQH-XA-3LR 2022'!G1484+'[1]B10B.DCQH-XA-3LR 2022'!G1539</f>
        <v>0</v>
      </c>
      <c r="H60" s="100">
        <f>'[1]B10B.DCQH-XA-3LR 2022'!H54+'[1]B10B.DCQH-XA-3LR 2022'!H109+'[1]B10B.DCQH-XA-3LR 2022'!H164+'[1]B10B.DCQH-XA-3LR 2022'!H219+'[1]B10B.DCQH-XA-3LR 2022'!H274+'[1]B10B.DCQH-XA-3LR 2022'!H329+'[1]B10B.DCQH-XA-3LR 2022'!H384+'[1]B10B.DCQH-XA-3LR 2022'!H439+'[1]B10B.DCQH-XA-3LR 2022'!H494+'[1]B10B.DCQH-XA-3LR 2022'!H549+'[1]B10B.DCQH-XA-3LR 2022'!H604+'[1]B10B.DCQH-XA-3LR 2022'!H659+'[1]B10B.DCQH-XA-3LR 2022'!H714+'[1]B10B.DCQH-XA-3LR 2022'!H769+'[1]B10B.DCQH-XA-3LR 2022'!H824+'[1]B10B.DCQH-XA-3LR 2022'!H879+'[1]B10B.DCQH-XA-3LR 2022'!H934+'[1]B10B.DCQH-XA-3LR 2022'!H989+'[1]B10B.DCQH-XA-3LR 2022'!H1044+'[1]B10B.DCQH-XA-3LR 2022'!H1099+'[1]B10B.DCQH-XA-3LR 2022'!H1154+'[1]B10B.DCQH-XA-3LR 2022'!H1209+'[1]B10B.DCQH-XA-3LR 2022'!H1264+'[1]B10B.DCQH-XA-3LR 2022'!H1319+'[1]B10B.DCQH-XA-3LR 2022'!H1374+'[1]B10B.DCQH-XA-3LR 2022'!H1429+'[1]B10B.DCQH-XA-3LR 2022'!H1484+'[1]B10B.DCQH-XA-3LR 2022'!H1539</f>
        <v>0</v>
      </c>
      <c r="I60" s="100">
        <f>'[1]B10B.DCQH-XA-3LR 2022'!I54+'[1]B10B.DCQH-XA-3LR 2022'!I109+'[1]B10B.DCQH-XA-3LR 2022'!I164+'[1]B10B.DCQH-XA-3LR 2022'!I219+'[1]B10B.DCQH-XA-3LR 2022'!I274+'[1]B10B.DCQH-XA-3LR 2022'!I329+'[1]B10B.DCQH-XA-3LR 2022'!I384+'[1]B10B.DCQH-XA-3LR 2022'!I439+'[1]B10B.DCQH-XA-3LR 2022'!I494+'[1]B10B.DCQH-XA-3LR 2022'!I549+'[1]B10B.DCQH-XA-3LR 2022'!I604+'[1]B10B.DCQH-XA-3LR 2022'!I659+'[1]B10B.DCQH-XA-3LR 2022'!I714+'[1]B10B.DCQH-XA-3LR 2022'!I769+'[1]B10B.DCQH-XA-3LR 2022'!I824+'[1]B10B.DCQH-XA-3LR 2022'!I879+'[1]B10B.DCQH-XA-3LR 2022'!I934+'[1]B10B.DCQH-XA-3LR 2022'!I989+'[1]B10B.DCQH-XA-3LR 2022'!I1044+'[1]B10B.DCQH-XA-3LR 2022'!I1099+'[1]B10B.DCQH-XA-3LR 2022'!I1154+'[1]B10B.DCQH-XA-3LR 2022'!I1209+'[1]B10B.DCQH-XA-3LR 2022'!I1264+'[1]B10B.DCQH-XA-3LR 2022'!I1319+'[1]B10B.DCQH-XA-3LR 2022'!I1374+'[1]B10B.DCQH-XA-3LR 2022'!I1429+'[1]B10B.DCQH-XA-3LR 2022'!I1484+'[1]B10B.DCQH-XA-3LR 2022'!I1539</f>
        <v>0</v>
      </c>
      <c r="J60" s="100">
        <f>'[1]B10B.DCQH-XA-3LR 2022'!J54+'[1]B10B.DCQH-XA-3LR 2022'!J109+'[1]B10B.DCQH-XA-3LR 2022'!J164+'[1]B10B.DCQH-XA-3LR 2022'!J219+'[1]B10B.DCQH-XA-3LR 2022'!J274+'[1]B10B.DCQH-XA-3LR 2022'!J329+'[1]B10B.DCQH-XA-3LR 2022'!J384+'[1]B10B.DCQH-XA-3LR 2022'!J439+'[1]B10B.DCQH-XA-3LR 2022'!J494+'[1]B10B.DCQH-XA-3LR 2022'!J549+'[1]B10B.DCQH-XA-3LR 2022'!J604+'[1]B10B.DCQH-XA-3LR 2022'!J659+'[1]B10B.DCQH-XA-3LR 2022'!J714+'[1]B10B.DCQH-XA-3LR 2022'!J769+'[1]B10B.DCQH-XA-3LR 2022'!J824+'[1]B10B.DCQH-XA-3LR 2022'!J879+'[1]B10B.DCQH-XA-3LR 2022'!J934+'[1]B10B.DCQH-XA-3LR 2022'!J989+'[1]B10B.DCQH-XA-3LR 2022'!J1044+'[1]B10B.DCQH-XA-3LR 2022'!J1099+'[1]B10B.DCQH-XA-3LR 2022'!J1154+'[1]B10B.DCQH-XA-3LR 2022'!J1209+'[1]B10B.DCQH-XA-3LR 2022'!J1264+'[1]B10B.DCQH-XA-3LR 2022'!J1319+'[1]B10B.DCQH-XA-3LR 2022'!J1374+'[1]B10B.DCQH-XA-3LR 2022'!J1429+'[1]B10B.DCQH-XA-3LR 2022'!J1484+'[1]B10B.DCQH-XA-3LR 2022'!J1539</f>
        <v>0</v>
      </c>
      <c r="K60" s="100">
        <f>'[1]B10B.DCQH-XA-3LR 2022'!K54+'[1]B10B.DCQH-XA-3LR 2022'!K109+'[1]B10B.DCQH-XA-3LR 2022'!K164+'[1]B10B.DCQH-XA-3LR 2022'!K219+'[1]B10B.DCQH-XA-3LR 2022'!K274+'[1]B10B.DCQH-XA-3LR 2022'!K329+'[1]B10B.DCQH-XA-3LR 2022'!K384+'[1]B10B.DCQH-XA-3LR 2022'!K439+'[1]B10B.DCQH-XA-3LR 2022'!K494+'[1]B10B.DCQH-XA-3LR 2022'!K549+'[1]B10B.DCQH-XA-3LR 2022'!K604+'[1]B10B.DCQH-XA-3LR 2022'!K659+'[1]B10B.DCQH-XA-3LR 2022'!K714+'[1]B10B.DCQH-XA-3LR 2022'!K769+'[1]B10B.DCQH-XA-3LR 2022'!K824+'[1]B10B.DCQH-XA-3LR 2022'!K879+'[1]B10B.DCQH-XA-3LR 2022'!K934+'[1]B10B.DCQH-XA-3LR 2022'!K989+'[1]B10B.DCQH-XA-3LR 2022'!K1044+'[1]B10B.DCQH-XA-3LR 2022'!K1099+'[1]B10B.DCQH-XA-3LR 2022'!K1154+'[1]B10B.DCQH-XA-3LR 2022'!K1209+'[1]B10B.DCQH-XA-3LR 2022'!K1264+'[1]B10B.DCQH-XA-3LR 2022'!K1319+'[1]B10B.DCQH-XA-3LR 2022'!K1374+'[1]B10B.DCQH-XA-3LR 2022'!K1429+'[1]B10B.DCQH-XA-3LR 2022'!K1484+'[1]B10B.DCQH-XA-3LR 2022'!K1539</f>
        <v>0</v>
      </c>
      <c r="L60" s="100">
        <f>'[1]B10B.DCQH-XA-3LR 2022'!L54+'[1]B10B.DCQH-XA-3LR 2022'!L109+'[1]B10B.DCQH-XA-3LR 2022'!L164+'[1]B10B.DCQH-XA-3LR 2022'!L219+'[1]B10B.DCQH-XA-3LR 2022'!L274+'[1]B10B.DCQH-XA-3LR 2022'!L329+'[1]B10B.DCQH-XA-3LR 2022'!L384+'[1]B10B.DCQH-XA-3LR 2022'!L439+'[1]B10B.DCQH-XA-3LR 2022'!L494+'[1]B10B.DCQH-XA-3LR 2022'!L549+'[1]B10B.DCQH-XA-3LR 2022'!L604+'[1]B10B.DCQH-XA-3LR 2022'!L659+'[1]B10B.DCQH-XA-3LR 2022'!L714+'[1]B10B.DCQH-XA-3LR 2022'!L769+'[1]B10B.DCQH-XA-3LR 2022'!L824+'[1]B10B.DCQH-XA-3LR 2022'!L879+'[1]B10B.DCQH-XA-3LR 2022'!L934+'[1]B10B.DCQH-XA-3LR 2022'!L989+'[1]B10B.DCQH-XA-3LR 2022'!L1044+'[1]B10B.DCQH-XA-3LR 2022'!L1099+'[1]B10B.DCQH-XA-3LR 2022'!L1154+'[1]B10B.DCQH-XA-3LR 2022'!L1209+'[1]B10B.DCQH-XA-3LR 2022'!L1264+'[1]B10B.DCQH-XA-3LR 2022'!L1319+'[1]B10B.DCQH-XA-3LR 2022'!L1374+'[1]B10B.DCQH-XA-3LR 2022'!L1429+'[1]B10B.DCQH-XA-3LR 2022'!L1484+'[1]B10B.DCQH-XA-3LR 2022'!L1539</f>
        <v>0</v>
      </c>
      <c r="M60" s="100">
        <f>'[1]B10B.DCQH-XA-3LR 2022'!M54+'[1]B10B.DCQH-XA-3LR 2022'!M109+'[1]B10B.DCQH-XA-3LR 2022'!M164+'[1]B10B.DCQH-XA-3LR 2022'!M219+'[1]B10B.DCQH-XA-3LR 2022'!M274+'[1]B10B.DCQH-XA-3LR 2022'!M329+'[1]B10B.DCQH-XA-3LR 2022'!M384+'[1]B10B.DCQH-XA-3LR 2022'!M439+'[1]B10B.DCQH-XA-3LR 2022'!M494+'[1]B10B.DCQH-XA-3LR 2022'!M549+'[1]B10B.DCQH-XA-3LR 2022'!M604+'[1]B10B.DCQH-XA-3LR 2022'!M659+'[1]B10B.DCQH-XA-3LR 2022'!M714+'[1]B10B.DCQH-XA-3LR 2022'!M769+'[1]B10B.DCQH-XA-3LR 2022'!M824+'[1]B10B.DCQH-XA-3LR 2022'!M879+'[1]B10B.DCQH-XA-3LR 2022'!M934+'[1]B10B.DCQH-XA-3LR 2022'!M989+'[1]B10B.DCQH-XA-3LR 2022'!M1044+'[1]B10B.DCQH-XA-3LR 2022'!M1099+'[1]B10B.DCQH-XA-3LR 2022'!M1154+'[1]B10B.DCQH-XA-3LR 2022'!M1209+'[1]B10B.DCQH-XA-3LR 2022'!M1264+'[1]B10B.DCQH-XA-3LR 2022'!M1319+'[1]B10B.DCQH-XA-3LR 2022'!M1374+'[1]B10B.DCQH-XA-3LR 2022'!M1429+'[1]B10B.DCQH-XA-3LR 2022'!M1484+'[1]B10B.DCQH-XA-3LR 2022'!M1539</f>
        <v>0</v>
      </c>
      <c r="N60" s="100">
        <f>'[1]B10B.DCQH-XA-3LR 2022'!N54+'[1]B10B.DCQH-XA-3LR 2022'!N109+'[1]B10B.DCQH-XA-3LR 2022'!N164+'[1]B10B.DCQH-XA-3LR 2022'!N219+'[1]B10B.DCQH-XA-3LR 2022'!N274+'[1]B10B.DCQH-XA-3LR 2022'!N329+'[1]B10B.DCQH-XA-3LR 2022'!N384+'[1]B10B.DCQH-XA-3LR 2022'!N439+'[1]B10B.DCQH-XA-3LR 2022'!N494+'[1]B10B.DCQH-XA-3LR 2022'!N549+'[1]B10B.DCQH-XA-3LR 2022'!N604+'[1]B10B.DCQH-XA-3LR 2022'!N659+'[1]B10B.DCQH-XA-3LR 2022'!N714+'[1]B10B.DCQH-XA-3LR 2022'!N769+'[1]B10B.DCQH-XA-3LR 2022'!N824+'[1]B10B.DCQH-XA-3LR 2022'!N879+'[1]B10B.DCQH-XA-3LR 2022'!N934+'[1]B10B.DCQH-XA-3LR 2022'!N989+'[1]B10B.DCQH-XA-3LR 2022'!N1044+'[1]B10B.DCQH-XA-3LR 2022'!N1099+'[1]B10B.DCQH-XA-3LR 2022'!N1154+'[1]B10B.DCQH-XA-3LR 2022'!N1209+'[1]B10B.DCQH-XA-3LR 2022'!N1264+'[1]B10B.DCQH-XA-3LR 2022'!N1319+'[1]B10B.DCQH-XA-3LR 2022'!N1374+'[1]B10B.DCQH-XA-3LR 2022'!N1429+'[1]B10B.DCQH-XA-3LR 2022'!N1484+'[1]B10B.DCQH-XA-3LR 2022'!N1539</f>
        <v>0</v>
      </c>
      <c r="O60" s="100">
        <f>'[1]B10B.DCQH-XA-3LR 2022'!O54+'[1]B10B.DCQH-XA-3LR 2022'!O109+'[1]B10B.DCQH-XA-3LR 2022'!O164+'[1]B10B.DCQH-XA-3LR 2022'!O219+'[1]B10B.DCQH-XA-3LR 2022'!O274+'[1]B10B.DCQH-XA-3LR 2022'!O329+'[1]B10B.DCQH-XA-3LR 2022'!O384+'[1]B10B.DCQH-XA-3LR 2022'!O439+'[1]B10B.DCQH-XA-3LR 2022'!O494+'[1]B10B.DCQH-XA-3LR 2022'!O549+'[1]B10B.DCQH-XA-3LR 2022'!O604+'[1]B10B.DCQH-XA-3LR 2022'!O659+'[1]B10B.DCQH-XA-3LR 2022'!O714+'[1]B10B.DCQH-XA-3LR 2022'!O769+'[1]B10B.DCQH-XA-3LR 2022'!O824+'[1]B10B.DCQH-XA-3LR 2022'!O879+'[1]B10B.DCQH-XA-3LR 2022'!O934+'[1]B10B.DCQH-XA-3LR 2022'!O989+'[1]B10B.DCQH-XA-3LR 2022'!O1044+'[1]B10B.DCQH-XA-3LR 2022'!O1099+'[1]B10B.DCQH-XA-3LR 2022'!O1154+'[1]B10B.DCQH-XA-3LR 2022'!O1209+'[1]B10B.DCQH-XA-3LR 2022'!O1264+'[1]B10B.DCQH-XA-3LR 2022'!O1319+'[1]B10B.DCQH-XA-3LR 2022'!O1374+'[1]B10B.DCQH-XA-3LR 2022'!O1429+'[1]B10B.DCQH-XA-3LR 2022'!O1484+'[1]B10B.DCQH-XA-3LR 2022'!O1539</f>
        <v>0</v>
      </c>
    </row>
    <row r="61" spans="1:15" s="115" customFormat="1" ht="18.95" customHeight="1" x14ac:dyDescent="0.25">
      <c r="A61" s="114"/>
      <c r="K61" s="53" t="s">
        <v>670</v>
      </c>
    </row>
    <row r="62" spans="1:15" x14ac:dyDescent="0.25">
      <c r="K62" s="44" t="s">
        <v>115</v>
      </c>
    </row>
    <row r="65" s="115" customFormat="1" x14ac:dyDescent="0.25"/>
    <row r="66" s="115" customFormat="1" x14ac:dyDescent="0.25"/>
    <row r="67" s="124" customFormat="1" x14ac:dyDescent="0.25"/>
    <row r="79" s="124" customFormat="1" x14ac:dyDescent="0.25"/>
    <row r="84" s="115" customFormat="1" x14ac:dyDescent="0.25"/>
  </sheetData>
  <mergeCells count="9">
    <mergeCell ref="A1:O1"/>
    <mergeCell ref="A3:A5"/>
    <mergeCell ref="B3:B5"/>
    <mergeCell ref="C3:N3"/>
    <mergeCell ref="O3:O5"/>
    <mergeCell ref="C4:C5"/>
    <mergeCell ref="D4:H4"/>
    <mergeCell ref="I4:M4"/>
    <mergeCell ref="N4:N5"/>
  </mergeCells>
  <pageMargins left="0.43307086614173229" right="0.19685039370078741" top="0.2" bottom="0.2" header="0.2" footer="0.2"/>
  <pageSetup paperSize="9" scale="72"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A9F73-AB15-402E-A2D5-97C3EEF481E6}">
  <dimension ref="A1:Q120"/>
  <sheetViews>
    <sheetView showZeros="0" tabSelected="1" zoomScale="85" zoomScaleNormal="85" workbookViewId="0">
      <selection activeCell="N8" sqref="N8"/>
    </sheetView>
  </sheetViews>
  <sheetFormatPr defaultColWidth="9.28515625" defaultRowHeight="15" x14ac:dyDescent="0.25"/>
  <cols>
    <col min="1" max="1" width="8" style="45" customWidth="1"/>
    <col min="2" max="2" width="36.5703125" style="56" customWidth="1"/>
    <col min="3" max="3" width="26.5703125" style="45" customWidth="1"/>
    <col min="4" max="4" width="10" style="51" customWidth="1"/>
    <col min="5" max="11" width="10" style="45" customWidth="1"/>
    <col min="12" max="12" width="9.42578125" style="45" customWidth="1"/>
    <col min="13" max="13" width="40" style="45" customWidth="1"/>
    <col min="14" max="18" width="14.7109375" style="45" customWidth="1"/>
    <col min="19" max="16384" width="9.28515625" style="45"/>
  </cols>
  <sheetData>
    <row r="1" spans="1:17" s="44" customFormat="1" ht="57.75" customHeight="1" x14ac:dyDescent="0.25">
      <c r="A1" s="172" t="s">
        <v>878</v>
      </c>
      <c r="B1" s="173"/>
      <c r="C1" s="173"/>
      <c r="D1" s="174"/>
      <c r="E1" s="173"/>
      <c r="F1" s="173"/>
      <c r="G1" s="173"/>
      <c r="H1" s="173"/>
      <c r="I1" s="173"/>
      <c r="J1" s="173"/>
      <c r="K1" s="173"/>
      <c r="L1" s="173"/>
    </row>
    <row r="2" spans="1:17" s="44" customFormat="1" ht="50.25" customHeight="1" x14ac:dyDescent="0.25">
      <c r="A2" s="175" t="s">
        <v>0</v>
      </c>
      <c r="B2" s="178" t="s">
        <v>1</v>
      </c>
      <c r="C2" s="175" t="s">
        <v>2</v>
      </c>
      <c r="D2" s="181" t="s">
        <v>4</v>
      </c>
      <c r="E2" s="183" t="s">
        <v>5</v>
      </c>
      <c r="F2" s="184"/>
      <c r="G2" s="184"/>
      <c r="H2" s="184"/>
      <c r="I2" s="185" t="s">
        <v>6</v>
      </c>
      <c r="J2" s="186"/>
      <c r="K2" s="186"/>
      <c r="L2" s="187"/>
    </row>
    <row r="3" spans="1:17" s="44" customFormat="1" ht="52.5" customHeight="1" x14ac:dyDescent="0.25">
      <c r="A3" s="177"/>
      <c r="B3" s="180"/>
      <c r="C3" s="177"/>
      <c r="D3" s="171"/>
      <c r="E3" s="46" t="s">
        <v>13</v>
      </c>
      <c r="F3" s="46" t="s">
        <v>14</v>
      </c>
      <c r="G3" s="46" t="s">
        <v>15</v>
      </c>
      <c r="H3" s="46" t="s">
        <v>16</v>
      </c>
      <c r="I3" s="46" t="s">
        <v>13</v>
      </c>
      <c r="J3" s="46" t="s">
        <v>14</v>
      </c>
      <c r="K3" s="46" t="s">
        <v>15</v>
      </c>
      <c r="L3" s="46" t="s">
        <v>16</v>
      </c>
    </row>
    <row r="4" spans="1:17" s="44" customFormat="1" ht="18.600000000000001" customHeight="1" x14ac:dyDescent="0.25">
      <c r="A4" s="149" t="s">
        <v>889</v>
      </c>
      <c r="B4" s="150" t="s">
        <v>602</v>
      </c>
      <c r="C4" s="149"/>
      <c r="D4" s="66">
        <v>4189.880000000001</v>
      </c>
      <c r="E4" s="66">
        <v>2910.5699999999993</v>
      </c>
      <c r="F4" s="66">
        <v>19.700000000000003</v>
      </c>
      <c r="G4" s="66">
        <v>2183.5600000000004</v>
      </c>
      <c r="H4" s="66">
        <v>707.30999999999972</v>
      </c>
      <c r="I4" s="66">
        <v>1279.3100000000002</v>
      </c>
      <c r="J4" s="66">
        <v>0</v>
      </c>
      <c r="K4" s="66">
        <v>156.63999999999996</v>
      </c>
      <c r="L4" s="66">
        <v>1122.670000000001</v>
      </c>
      <c r="N4" s="83"/>
      <c r="O4" s="83"/>
      <c r="P4" s="83"/>
      <c r="Q4" s="83"/>
    </row>
    <row r="5" spans="1:17" s="55" customFormat="1" ht="18.600000000000001" customHeight="1" x14ac:dyDescent="0.25">
      <c r="A5" s="196"/>
      <c r="B5" s="197" t="s">
        <v>657</v>
      </c>
      <c r="C5" s="196"/>
      <c r="D5" s="198"/>
      <c r="E5" s="198"/>
      <c r="F5" s="198"/>
      <c r="G5" s="198"/>
      <c r="H5" s="198"/>
      <c r="I5" s="198"/>
      <c r="J5" s="198"/>
      <c r="K5" s="198"/>
      <c r="L5" s="198"/>
      <c r="N5" s="199"/>
      <c r="O5" s="199"/>
      <c r="P5" s="199"/>
      <c r="Q5" s="199"/>
    </row>
    <row r="6" spans="1:17" s="55" customFormat="1" ht="18.600000000000001" customHeight="1" x14ac:dyDescent="0.25">
      <c r="A6" s="196"/>
      <c r="B6" s="197" t="s">
        <v>658</v>
      </c>
      <c r="C6" s="196"/>
      <c r="D6" s="198"/>
      <c r="E6" s="198">
        <v>736.78</v>
      </c>
      <c r="F6" s="198">
        <v>16.560000000000002</v>
      </c>
      <c r="G6" s="198">
        <v>579.53</v>
      </c>
      <c r="H6" s="198">
        <v>140.69</v>
      </c>
      <c r="I6" s="198"/>
      <c r="J6" s="198"/>
      <c r="K6" s="198"/>
      <c r="L6" s="198"/>
      <c r="N6" s="199"/>
      <c r="O6" s="199"/>
      <c r="P6" s="199"/>
      <c r="Q6" s="199"/>
    </row>
    <row r="7" spans="1:17" s="55" customFormat="1" ht="18.600000000000001" customHeight="1" x14ac:dyDescent="0.25">
      <c r="A7" s="196"/>
      <c r="B7" s="197" t="s">
        <v>659</v>
      </c>
      <c r="C7" s="196"/>
      <c r="D7" s="198"/>
      <c r="E7" s="198">
        <v>2173.7899999999995</v>
      </c>
      <c r="F7" s="198">
        <v>3.14</v>
      </c>
      <c r="G7" s="198">
        <v>1604.0300000000004</v>
      </c>
      <c r="H7" s="198">
        <v>566.61999999999989</v>
      </c>
      <c r="I7" s="198"/>
      <c r="J7" s="198"/>
      <c r="K7" s="198"/>
      <c r="L7" s="198"/>
      <c r="N7" s="199"/>
      <c r="O7" s="199"/>
      <c r="P7" s="199"/>
      <c r="Q7" s="199"/>
    </row>
    <row r="8" spans="1:17" ht="30" x14ac:dyDescent="0.25">
      <c r="A8" s="38">
        <v>1</v>
      </c>
      <c r="B8" s="39" t="s">
        <v>580</v>
      </c>
      <c r="C8" s="40" t="s">
        <v>514</v>
      </c>
      <c r="D8" s="75">
        <v>133.67000000000002</v>
      </c>
      <c r="E8" s="76">
        <v>85.800000000000011</v>
      </c>
      <c r="F8" s="76">
        <v>0</v>
      </c>
      <c r="G8" s="76">
        <v>43.82</v>
      </c>
      <c r="H8" s="76">
        <v>41.980000000000004</v>
      </c>
      <c r="I8" s="76">
        <v>47.87</v>
      </c>
      <c r="J8" s="76"/>
      <c r="K8" s="76">
        <v>5</v>
      </c>
      <c r="L8" s="76">
        <v>42.87</v>
      </c>
    </row>
    <row r="9" spans="1:17" ht="60.95" customHeight="1" x14ac:dyDescent="0.25">
      <c r="A9" s="38">
        <v>2</v>
      </c>
      <c r="B9" s="39" t="s">
        <v>581</v>
      </c>
      <c r="C9" s="40" t="s">
        <v>522</v>
      </c>
      <c r="D9" s="75">
        <v>148.24</v>
      </c>
      <c r="E9" s="76">
        <v>119.11</v>
      </c>
      <c r="F9" s="76">
        <v>0.97</v>
      </c>
      <c r="G9" s="76">
        <v>65.36</v>
      </c>
      <c r="H9" s="76">
        <v>52.78</v>
      </c>
      <c r="I9" s="76">
        <v>29.13</v>
      </c>
      <c r="J9" s="76"/>
      <c r="K9" s="76">
        <v>5.0599999999999996</v>
      </c>
      <c r="L9" s="76">
        <v>24.07</v>
      </c>
      <c r="M9" s="52"/>
    </row>
    <row r="10" spans="1:17" ht="75" x14ac:dyDescent="0.25">
      <c r="A10" s="38">
        <v>3</v>
      </c>
      <c r="B10" s="39" t="s">
        <v>582</v>
      </c>
      <c r="C10" s="40" t="s">
        <v>537</v>
      </c>
      <c r="D10" s="75">
        <v>38.5</v>
      </c>
      <c r="E10" s="76">
        <v>33.03</v>
      </c>
      <c r="F10" s="76">
        <v>12.71</v>
      </c>
      <c r="G10" s="76">
        <v>16.93</v>
      </c>
      <c r="H10" s="76">
        <v>3.39</v>
      </c>
      <c r="I10" s="76">
        <v>5.4700000000000006</v>
      </c>
      <c r="J10" s="76"/>
      <c r="K10" s="76">
        <v>0.23</v>
      </c>
      <c r="L10" s="76">
        <v>5.24</v>
      </c>
    </row>
    <row r="11" spans="1:17" ht="240" x14ac:dyDescent="0.25">
      <c r="A11" s="38">
        <v>4</v>
      </c>
      <c r="B11" s="39" t="s">
        <v>601</v>
      </c>
      <c r="C11" s="40" t="s">
        <v>538</v>
      </c>
      <c r="D11" s="75">
        <v>214.18</v>
      </c>
      <c r="E11" s="76">
        <v>48.279999999999994</v>
      </c>
      <c r="F11" s="76">
        <v>0.5</v>
      </c>
      <c r="G11" s="76">
        <v>44.16</v>
      </c>
      <c r="H11" s="76">
        <v>3.62</v>
      </c>
      <c r="I11" s="76">
        <v>165.9</v>
      </c>
      <c r="J11" s="76"/>
      <c r="K11" s="76">
        <v>3.85</v>
      </c>
      <c r="L11" s="76">
        <v>162.05000000000001</v>
      </c>
    </row>
    <row r="12" spans="1:17" ht="150" x14ac:dyDescent="0.25">
      <c r="A12" s="38">
        <v>5</v>
      </c>
      <c r="B12" s="39" t="s">
        <v>583</v>
      </c>
      <c r="C12" s="40" t="s">
        <v>579</v>
      </c>
      <c r="D12" s="75">
        <v>428.92</v>
      </c>
      <c r="E12" s="76">
        <v>379.67</v>
      </c>
      <c r="F12" s="76">
        <v>0</v>
      </c>
      <c r="G12" s="76">
        <v>376.95</v>
      </c>
      <c r="H12" s="76">
        <v>2.72</v>
      </c>
      <c r="I12" s="76">
        <v>49.25</v>
      </c>
      <c r="J12" s="76"/>
      <c r="K12" s="76">
        <v>11.14</v>
      </c>
      <c r="L12" s="76">
        <v>38.11</v>
      </c>
    </row>
    <row r="13" spans="1:17" ht="45" x14ac:dyDescent="0.25">
      <c r="A13" s="38">
        <v>6</v>
      </c>
      <c r="B13" s="39" t="s">
        <v>64</v>
      </c>
      <c r="C13" s="40" t="s">
        <v>534</v>
      </c>
      <c r="D13" s="75">
        <v>75.41</v>
      </c>
      <c r="E13" s="76">
        <v>56.34</v>
      </c>
      <c r="F13" s="76">
        <v>0</v>
      </c>
      <c r="G13" s="76">
        <v>53.480000000000004</v>
      </c>
      <c r="H13" s="76">
        <v>2.86</v>
      </c>
      <c r="I13" s="76">
        <v>19.07</v>
      </c>
      <c r="J13" s="76"/>
      <c r="K13" s="76"/>
      <c r="L13" s="76">
        <v>19.07</v>
      </c>
    </row>
    <row r="14" spans="1:17" ht="30" x14ac:dyDescent="0.25">
      <c r="A14" s="38">
        <v>7</v>
      </c>
      <c r="B14" s="39" t="s">
        <v>81</v>
      </c>
      <c r="C14" s="40" t="s">
        <v>542</v>
      </c>
      <c r="D14" s="75">
        <v>35.590000000000003</v>
      </c>
      <c r="E14" s="76">
        <v>15.09</v>
      </c>
      <c r="F14" s="76">
        <v>0</v>
      </c>
      <c r="G14" s="76">
        <v>14.97</v>
      </c>
      <c r="H14" s="76">
        <v>0.12</v>
      </c>
      <c r="I14" s="76">
        <v>20.5</v>
      </c>
      <c r="J14" s="76"/>
      <c r="K14" s="76">
        <v>0.34</v>
      </c>
      <c r="L14" s="76">
        <v>20.16</v>
      </c>
    </row>
    <row r="15" spans="1:17" ht="105" x14ac:dyDescent="0.25">
      <c r="A15" s="38">
        <v>8</v>
      </c>
      <c r="B15" s="39" t="s">
        <v>93</v>
      </c>
      <c r="C15" s="40" t="s">
        <v>551</v>
      </c>
      <c r="D15" s="75">
        <v>216.73999999999998</v>
      </c>
      <c r="E15" s="76">
        <v>143.20999999999998</v>
      </c>
      <c r="F15" s="76">
        <v>0</v>
      </c>
      <c r="G15" s="76">
        <v>142.44999999999999</v>
      </c>
      <c r="H15" s="76">
        <v>0.76</v>
      </c>
      <c r="I15" s="76">
        <v>73.53</v>
      </c>
      <c r="J15" s="76"/>
      <c r="K15" s="76">
        <v>3.8</v>
      </c>
      <c r="L15" s="76">
        <v>69.73</v>
      </c>
    </row>
    <row r="16" spans="1:17" ht="30" x14ac:dyDescent="0.25">
      <c r="A16" s="38">
        <v>9</v>
      </c>
      <c r="B16" s="39" t="s">
        <v>97</v>
      </c>
      <c r="C16" s="40" t="s">
        <v>552</v>
      </c>
      <c r="D16" s="75">
        <v>45.08</v>
      </c>
      <c r="E16" s="76">
        <v>45.08</v>
      </c>
      <c r="F16" s="76">
        <v>0</v>
      </c>
      <c r="G16" s="76">
        <v>45.08</v>
      </c>
      <c r="H16" s="76">
        <v>0</v>
      </c>
      <c r="I16" s="76">
        <v>0</v>
      </c>
      <c r="J16" s="76"/>
      <c r="K16" s="76"/>
      <c r="L16" s="76"/>
    </row>
    <row r="17" spans="1:13" ht="45" x14ac:dyDescent="0.25">
      <c r="A17" s="38">
        <v>10</v>
      </c>
      <c r="B17" s="82" t="s">
        <v>571</v>
      </c>
      <c r="C17" s="40" t="s">
        <v>572</v>
      </c>
      <c r="D17" s="75">
        <v>25.19</v>
      </c>
      <c r="E17" s="76">
        <v>1.67</v>
      </c>
      <c r="F17" s="76">
        <v>0</v>
      </c>
      <c r="G17" s="76">
        <v>1.67</v>
      </c>
      <c r="H17" s="76">
        <v>0</v>
      </c>
      <c r="I17" s="76">
        <v>23.520000000000003</v>
      </c>
      <c r="J17" s="76"/>
      <c r="K17" s="76">
        <v>0.01</v>
      </c>
      <c r="L17" s="76">
        <v>23.51</v>
      </c>
    </row>
    <row r="18" spans="1:13" ht="30" x14ac:dyDescent="0.25">
      <c r="A18" s="38">
        <v>11</v>
      </c>
      <c r="B18" s="39" t="s">
        <v>113</v>
      </c>
      <c r="C18" s="40" t="s">
        <v>559</v>
      </c>
      <c r="D18" s="75">
        <v>31.9</v>
      </c>
      <c r="E18" s="76">
        <v>31.81</v>
      </c>
      <c r="F18" s="76">
        <v>0</v>
      </c>
      <c r="G18" s="76">
        <v>28.22</v>
      </c>
      <c r="H18" s="76">
        <v>3.59</v>
      </c>
      <c r="I18" s="76">
        <v>0.09</v>
      </c>
      <c r="J18" s="76"/>
      <c r="K18" s="76"/>
      <c r="L18" s="76">
        <v>0.09</v>
      </c>
      <c r="M18" s="80"/>
    </row>
    <row r="19" spans="1:13" ht="45" x14ac:dyDescent="0.25">
      <c r="A19" s="38">
        <v>12</v>
      </c>
      <c r="B19" s="47" t="s">
        <v>230</v>
      </c>
      <c r="C19" s="40" t="s">
        <v>473</v>
      </c>
      <c r="D19" s="77">
        <v>10.66</v>
      </c>
      <c r="E19" s="76">
        <v>10.66</v>
      </c>
      <c r="F19" s="76">
        <v>0</v>
      </c>
      <c r="G19" s="76">
        <v>10.66</v>
      </c>
      <c r="H19" s="76">
        <v>0</v>
      </c>
      <c r="I19" s="76">
        <v>0</v>
      </c>
      <c r="J19" s="76"/>
      <c r="K19" s="76"/>
      <c r="L19" s="76"/>
      <c r="M19" s="81"/>
    </row>
    <row r="20" spans="1:13" ht="30" x14ac:dyDescent="0.25">
      <c r="A20" s="38">
        <v>13</v>
      </c>
      <c r="B20" s="39" t="s">
        <v>449</v>
      </c>
      <c r="C20" s="40" t="s">
        <v>473</v>
      </c>
      <c r="D20" s="77">
        <v>3.25</v>
      </c>
      <c r="E20" s="76">
        <v>2.27</v>
      </c>
      <c r="F20" s="76">
        <v>0</v>
      </c>
      <c r="G20" s="76">
        <v>2.27</v>
      </c>
      <c r="H20" s="76">
        <v>0</v>
      </c>
      <c r="I20" s="76">
        <v>0.98</v>
      </c>
      <c r="J20" s="76"/>
      <c r="K20" s="76">
        <v>0.91</v>
      </c>
      <c r="L20" s="76">
        <v>7.0000000000000007E-2</v>
      </c>
      <c r="M20" s="71"/>
    </row>
    <row r="21" spans="1:13" ht="30" x14ac:dyDescent="0.25">
      <c r="A21" s="38">
        <v>14</v>
      </c>
      <c r="B21" s="39" t="s">
        <v>233</v>
      </c>
      <c r="C21" s="49" t="s">
        <v>474</v>
      </c>
      <c r="D21" s="78">
        <v>5.4</v>
      </c>
      <c r="E21" s="76">
        <v>0.12</v>
      </c>
      <c r="F21" s="76">
        <v>0</v>
      </c>
      <c r="G21" s="76">
        <v>0.12</v>
      </c>
      <c r="H21" s="76">
        <v>0</v>
      </c>
      <c r="I21" s="76">
        <v>5.2799999999999994</v>
      </c>
      <c r="J21" s="76"/>
      <c r="K21" s="76">
        <v>1.38</v>
      </c>
      <c r="L21" s="76">
        <v>3.9</v>
      </c>
      <c r="M21" s="73"/>
    </row>
    <row r="22" spans="1:13" ht="30" x14ac:dyDescent="0.25">
      <c r="A22" s="38">
        <v>15</v>
      </c>
      <c r="B22" s="39" t="s">
        <v>447</v>
      </c>
      <c r="C22" s="40" t="s">
        <v>475</v>
      </c>
      <c r="D22" s="78">
        <v>3.03</v>
      </c>
      <c r="E22" s="76">
        <v>3</v>
      </c>
      <c r="F22" s="76">
        <v>0</v>
      </c>
      <c r="G22" s="76">
        <v>3</v>
      </c>
      <c r="H22" s="76">
        <v>0</v>
      </c>
      <c r="I22" s="76">
        <v>0.03</v>
      </c>
      <c r="J22" s="76"/>
      <c r="K22" s="76"/>
      <c r="L22" s="76">
        <v>0.03</v>
      </c>
      <c r="M22" s="71"/>
    </row>
    <row r="23" spans="1:13" ht="45" x14ac:dyDescent="0.25">
      <c r="A23" s="38">
        <v>16</v>
      </c>
      <c r="B23" s="39" t="s">
        <v>448</v>
      </c>
      <c r="C23" s="40" t="s">
        <v>476</v>
      </c>
      <c r="D23" s="78">
        <v>16.75</v>
      </c>
      <c r="E23" s="76">
        <v>1.63</v>
      </c>
      <c r="F23" s="76">
        <v>0</v>
      </c>
      <c r="G23" s="76">
        <v>1.63</v>
      </c>
      <c r="H23" s="76">
        <v>0</v>
      </c>
      <c r="I23" s="76">
        <v>15.12</v>
      </c>
      <c r="J23" s="76"/>
      <c r="K23" s="76">
        <v>1.03</v>
      </c>
      <c r="L23" s="76">
        <v>14.09</v>
      </c>
      <c r="M23" s="71"/>
    </row>
    <row r="24" spans="1:13" ht="30" x14ac:dyDescent="0.25">
      <c r="A24" s="38">
        <v>17</v>
      </c>
      <c r="B24" s="39" t="s">
        <v>416</v>
      </c>
      <c r="C24" s="40" t="s">
        <v>477</v>
      </c>
      <c r="D24" s="78">
        <v>4.57</v>
      </c>
      <c r="E24" s="76">
        <v>4.21</v>
      </c>
      <c r="F24" s="76">
        <v>0</v>
      </c>
      <c r="G24" s="76">
        <v>4.21</v>
      </c>
      <c r="H24" s="76">
        <v>0</v>
      </c>
      <c r="I24" s="76">
        <v>0.36</v>
      </c>
      <c r="J24" s="76"/>
      <c r="K24" s="76"/>
      <c r="L24" s="76">
        <v>0.36</v>
      </c>
      <c r="M24" s="71"/>
    </row>
    <row r="25" spans="1:13" ht="30" x14ac:dyDescent="0.25">
      <c r="A25" s="38">
        <v>18</v>
      </c>
      <c r="B25" s="39" t="s">
        <v>314</v>
      </c>
      <c r="C25" s="40" t="s">
        <v>478</v>
      </c>
      <c r="D25" s="77">
        <v>2.64</v>
      </c>
      <c r="E25" s="76">
        <v>2.25</v>
      </c>
      <c r="F25" s="76">
        <v>0</v>
      </c>
      <c r="G25" s="76">
        <v>2.25</v>
      </c>
      <c r="H25" s="76">
        <v>0</v>
      </c>
      <c r="I25" s="76">
        <v>0.39</v>
      </c>
      <c r="J25" s="76"/>
      <c r="K25" s="76"/>
      <c r="L25" s="76">
        <v>0.39</v>
      </c>
      <c r="M25" s="70"/>
    </row>
    <row r="26" spans="1:13" ht="45" x14ac:dyDescent="0.25">
      <c r="A26" s="38">
        <v>19</v>
      </c>
      <c r="B26" s="39" t="s">
        <v>445</v>
      </c>
      <c r="C26" s="40" t="s">
        <v>479</v>
      </c>
      <c r="D26" s="77">
        <v>18.5</v>
      </c>
      <c r="E26" s="76">
        <v>0.13</v>
      </c>
      <c r="F26" s="76">
        <v>0</v>
      </c>
      <c r="G26" s="76">
        <v>0.13</v>
      </c>
      <c r="H26" s="76">
        <v>0</v>
      </c>
      <c r="I26" s="76">
        <v>18.37</v>
      </c>
      <c r="J26" s="76"/>
      <c r="K26" s="76"/>
      <c r="L26" s="76">
        <v>18.37</v>
      </c>
      <c r="M26" s="70"/>
    </row>
    <row r="27" spans="1:13" ht="30" x14ac:dyDescent="0.25">
      <c r="A27" s="38">
        <v>20</v>
      </c>
      <c r="B27" s="39" t="s">
        <v>446</v>
      </c>
      <c r="C27" s="40" t="s">
        <v>480</v>
      </c>
      <c r="D27" s="77">
        <v>8.9</v>
      </c>
      <c r="E27" s="76">
        <v>8.9</v>
      </c>
      <c r="F27" s="76">
        <v>0</v>
      </c>
      <c r="G27" s="76">
        <v>8.9</v>
      </c>
      <c r="H27" s="76">
        <v>0</v>
      </c>
      <c r="I27" s="76">
        <v>0</v>
      </c>
      <c r="J27" s="76"/>
      <c r="K27" s="76"/>
      <c r="L27" s="76"/>
      <c r="M27" s="70"/>
    </row>
    <row r="28" spans="1:13" ht="30" x14ac:dyDescent="0.25">
      <c r="A28" s="38">
        <v>21</v>
      </c>
      <c r="B28" s="39" t="s">
        <v>288</v>
      </c>
      <c r="C28" s="40" t="s">
        <v>481</v>
      </c>
      <c r="D28" s="77">
        <v>0.65</v>
      </c>
      <c r="E28" s="76">
        <v>0.23</v>
      </c>
      <c r="F28" s="76">
        <v>0</v>
      </c>
      <c r="G28" s="76">
        <v>0.23</v>
      </c>
      <c r="H28" s="76">
        <v>0</v>
      </c>
      <c r="I28" s="76">
        <v>0.42</v>
      </c>
      <c r="J28" s="76"/>
      <c r="K28" s="76"/>
      <c r="L28" s="76">
        <v>0.42</v>
      </c>
      <c r="M28" s="70"/>
    </row>
    <row r="29" spans="1:13" ht="30" x14ac:dyDescent="0.25">
      <c r="A29" s="38">
        <v>22</v>
      </c>
      <c r="B29" s="39" t="s">
        <v>282</v>
      </c>
      <c r="C29" s="40" t="s">
        <v>481</v>
      </c>
      <c r="D29" s="77">
        <v>0.56999999999999995</v>
      </c>
      <c r="E29" s="76">
        <v>0.36</v>
      </c>
      <c r="F29" s="76">
        <v>0.23</v>
      </c>
      <c r="G29" s="76">
        <v>0</v>
      </c>
      <c r="H29" s="76">
        <v>0.13</v>
      </c>
      <c r="I29" s="76">
        <v>0.21</v>
      </c>
      <c r="J29" s="76"/>
      <c r="K29" s="76"/>
      <c r="L29" s="76">
        <v>0.21</v>
      </c>
      <c r="M29" s="70"/>
    </row>
    <row r="30" spans="1:13" ht="30" x14ac:dyDescent="0.25">
      <c r="A30" s="38">
        <v>23</v>
      </c>
      <c r="B30" s="39" t="s">
        <v>289</v>
      </c>
      <c r="C30" s="40" t="s">
        <v>481</v>
      </c>
      <c r="D30" s="77">
        <v>0.56000000000000005</v>
      </c>
      <c r="E30" s="76">
        <v>0.56000000000000005</v>
      </c>
      <c r="F30" s="76">
        <v>0.56000000000000005</v>
      </c>
      <c r="G30" s="76">
        <v>0</v>
      </c>
      <c r="H30" s="76">
        <v>0</v>
      </c>
      <c r="I30" s="76">
        <v>0</v>
      </c>
      <c r="J30" s="76"/>
      <c r="K30" s="76"/>
      <c r="L30" s="76"/>
      <c r="M30" s="70"/>
    </row>
    <row r="31" spans="1:13" ht="30" x14ac:dyDescent="0.25">
      <c r="A31" s="38">
        <v>24</v>
      </c>
      <c r="B31" s="39" t="s">
        <v>290</v>
      </c>
      <c r="C31" s="40" t="s">
        <v>481</v>
      </c>
      <c r="D31" s="77">
        <v>1.1100000000000001</v>
      </c>
      <c r="E31" s="76">
        <v>0.87</v>
      </c>
      <c r="F31" s="76">
        <v>0.87</v>
      </c>
      <c r="G31" s="76">
        <v>0</v>
      </c>
      <c r="H31" s="76">
        <v>0</v>
      </c>
      <c r="I31" s="76">
        <v>0.24</v>
      </c>
      <c r="J31" s="76"/>
      <c r="K31" s="76"/>
      <c r="L31" s="76">
        <v>0.24</v>
      </c>
      <c r="M31" s="70"/>
    </row>
    <row r="32" spans="1:13" ht="30" x14ac:dyDescent="0.25">
      <c r="A32" s="38">
        <v>25</v>
      </c>
      <c r="B32" s="39" t="s">
        <v>291</v>
      </c>
      <c r="C32" s="40" t="s">
        <v>481</v>
      </c>
      <c r="D32" s="77">
        <v>1.05</v>
      </c>
      <c r="E32" s="76">
        <v>1.05</v>
      </c>
      <c r="F32" s="76">
        <v>0.72</v>
      </c>
      <c r="G32" s="76">
        <v>0</v>
      </c>
      <c r="H32" s="76">
        <v>0.33</v>
      </c>
      <c r="I32" s="76">
        <v>0</v>
      </c>
      <c r="J32" s="76"/>
      <c r="K32" s="76"/>
      <c r="L32" s="76"/>
      <c r="M32" s="70"/>
    </row>
    <row r="33" spans="1:13" ht="30" x14ac:dyDescent="0.25">
      <c r="A33" s="38">
        <v>26</v>
      </c>
      <c r="B33" s="39" t="s">
        <v>882</v>
      </c>
      <c r="C33" s="40" t="s">
        <v>528</v>
      </c>
      <c r="D33" s="75">
        <v>98.539999999999992</v>
      </c>
      <c r="E33" s="76">
        <v>91.149999999999991</v>
      </c>
      <c r="F33" s="76">
        <v>0</v>
      </c>
      <c r="G33" s="76">
        <v>14.49</v>
      </c>
      <c r="H33" s="76">
        <v>76.66</v>
      </c>
      <c r="I33" s="76">
        <v>7.39</v>
      </c>
      <c r="J33" s="76"/>
      <c r="K33" s="76">
        <v>7.39</v>
      </c>
      <c r="L33" s="76"/>
    </row>
    <row r="34" spans="1:13" ht="60" x14ac:dyDescent="0.25">
      <c r="A34" s="38">
        <v>27</v>
      </c>
      <c r="B34" s="39" t="s">
        <v>59</v>
      </c>
      <c r="C34" s="40" t="s">
        <v>531</v>
      </c>
      <c r="D34" s="75">
        <v>102.58</v>
      </c>
      <c r="E34" s="76">
        <v>88.32</v>
      </c>
      <c r="F34" s="76">
        <v>0</v>
      </c>
      <c r="G34" s="76">
        <v>52.21</v>
      </c>
      <c r="H34" s="76">
        <v>36.11</v>
      </c>
      <c r="I34" s="76">
        <v>14.26</v>
      </c>
      <c r="J34" s="76"/>
      <c r="K34" s="76">
        <v>1.67</v>
      </c>
      <c r="L34" s="76">
        <v>12.59</v>
      </c>
    </row>
    <row r="35" spans="1:13" ht="75" x14ac:dyDescent="0.25">
      <c r="A35" s="38">
        <v>28</v>
      </c>
      <c r="B35" s="39" t="s">
        <v>61</v>
      </c>
      <c r="C35" s="40" t="s">
        <v>532</v>
      </c>
      <c r="D35" s="75">
        <v>33.22</v>
      </c>
      <c r="E35" s="76">
        <v>30.97</v>
      </c>
      <c r="F35" s="76">
        <v>0</v>
      </c>
      <c r="G35" s="76">
        <v>30.97</v>
      </c>
      <c r="H35" s="76">
        <v>0</v>
      </c>
      <c r="I35" s="76">
        <v>2.25</v>
      </c>
      <c r="J35" s="76"/>
      <c r="K35" s="76"/>
      <c r="L35" s="76">
        <v>2.25</v>
      </c>
    </row>
    <row r="36" spans="1:13" ht="30" x14ac:dyDescent="0.25">
      <c r="A36" s="38">
        <v>29</v>
      </c>
      <c r="B36" s="39" t="s">
        <v>67</v>
      </c>
      <c r="C36" s="40" t="s">
        <v>535</v>
      </c>
      <c r="D36" s="75">
        <v>6.76</v>
      </c>
      <c r="E36" s="76">
        <v>2.9299999999999997</v>
      </c>
      <c r="F36" s="76">
        <v>0</v>
      </c>
      <c r="G36" s="76">
        <v>2.36</v>
      </c>
      <c r="H36" s="76">
        <v>0.56999999999999995</v>
      </c>
      <c r="I36" s="76">
        <v>3.83</v>
      </c>
      <c r="J36" s="76"/>
      <c r="K36" s="76"/>
      <c r="L36" s="76">
        <v>3.83</v>
      </c>
    </row>
    <row r="37" spans="1:13" ht="36.6" customHeight="1" x14ac:dyDescent="0.25">
      <c r="A37" s="38">
        <v>30</v>
      </c>
      <c r="B37" s="39" t="s">
        <v>584</v>
      </c>
      <c r="C37" s="40" t="s">
        <v>550</v>
      </c>
      <c r="D37" s="75">
        <v>1.04</v>
      </c>
      <c r="E37" s="76">
        <v>0.63</v>
      </c>
      <c r="F37" s="76">
        <v>0</v>
      </c>
      <c r="G37" s="76">
        <v>0.63</v>
      </c>
      <c r="H37" s="76">
        <v>0</v>
      </c>
      <c r="I37" s="76">
        <v>0.41</v>
      </c>
      <c r="J37" s="76"/>
      <c r="K37" s="76"/>
      <c r="L37" s="76">
        <v>0.41</v>
      </c>
    </row>
    <row r="38" spans="1:13" ht="30" x14ac:dyDescent="0.25">
      <c r="A38" s="38">
        <v>31</v>
      </c>
      <c r="B38" s="39" t="s">
        <v>363</v>
      </c>
      <c r="C38" s="40" t="s">
        <v>482</v>
      </c>
      <c r="D38" s="77">
        <v>67.63</v>
      </c>
      <c r="E38" s="76">
        <v>8.36</v>
      </c>
      <c r="F38" s="76">
        <v>0</v>
      </c>
      <c r="G38" s="76">
        <v>8.36</v>
      </c>
      <c r="H38" s="76">
        <v>0</v>
      </c>
      <c r="I38" s="76">
        <v>59.27</v>
      </c>
      <c r="J38" s="76"/>
      <c r="K38" s="76">
        <v>0.93</v>
      </c>
      <c r="L38" s="76">
        <v>58.34</v>
      </c>
      <c r="M38" s="70"/>
    </row>
    <row r="39" spans="1:13" ht="36.6" customHeight="1" x14ac:dyDescent="0.25">
      <c r="A39" s="38">
        <v>32</v>
      </c>
      <c r="B39" s="39" t="s">
        <v>585</v>
      </c>
      <c r="C39" s="40" t="s">
        <v>483</v>
      </c>
      <c r="D39" s="77">
        <v>3.15</v>
      </c>
      <c r="E39" s="76">
        <v>3.14</v>
      </c>
      <c r="F39" s="76">
        <v>0</v>
      </c>
      <c r="G39" s="76">
        <v>3.14</v>
      </c>
      <c r="H39" s="76">
        <v>0</v>
      </c>
      <c r="I39" s="76">
        <v>0.01</v>
      </c>
      <c r="J39" s="76"/>
      <c r="K39" s="76"/>
      <c r="L39" s="76">
        <v>0.01</v>
      </c>
      <c r="M39" s="70"/>
    </row>
    <row r="40" spans="1:13" ht="30" x14ac:dyDescent="0.25">
      <c r="A40" s="38">
        <v>33</v>
      </c>
      <c r="B40" s="39" t="s">
        <v>467</v>
      </c>
      <c r="C40" s="40" t="s">
        <v>484</v>
      </c>
      <c r="D40" s="77">
        <v>11.08</v>
      </c>
      <c r="E40" s="76">
        <v>8.7100000000000009</v>
      </c>
      <c r="F40" s="76">
        <v>0</v>
      </c>
      <c r="G40" s="76">
        <v>5.33</v>
      </c>
      <c r="H40" s="76">
        <v>3.38</v>
      </c>
      <c r="I40" s="76">
        <v>2.37</v>
      </c>
      <c r="J40" s="76"/>
      <c r="K40" s="76">
        <v>1.36</v>
      </c>
      <c r="L40" s="76">
        <v>1.01</v>
      </c>
      <c r="M40" s="70"/>
    </row>
    <row r="41" spans="1:13" ht="45" x14ac:dyDescent="0.25">
      <c r="A41" s="38">
        <v>34</v>
      </c>
      <c r="B41" s="39" t="s">
        <v>362</v>
      </c>
      <c r="C41" s="40" t="s">
        <v>485</v>
      </c>
      <c r="D41" s="77">
        <v>17.25</v>
      </c>
      <c r="E41" s="76">
        <v>1.85</v>
      </c>
      <c r="F41" s="76">
        <v>0</v>
      </c>
      <c r="G41" s="76">
        <v>0.59</v>
      </c>
      <c r="H41" s="76">
        <v>1.26</v>
      </c>
      <c r="I41" s="76">
        <v>15.4</v>
      </c>
      <c r="J41" s="76"/>
      <c r="K41" s="76">
        <v>0.09</v>
      </c>
      <c r="L41" s="76">
        <v>15.31</v>
      </c>
      <c r="M41" s="72"/>
    </row>
    <row r="42" spans="1:13" ht="45" x14ac:dyDescent="0.25">
      <c r="A42" s="38">
        <v>35</v>
      </c>
      <c r="B42" s="39" t="s">
        <v>410</v>
      </c>
      <c r="C42" s="40" t="s">
        <v>486</v>
      </c>
      <c r="D42" s="77">
        <v>12.2</v>
      </c>
      <c r="E42" s="76">
        <v>12.17</v>
      </c>
      <c r="F42" s="76">
        <v>0</v>
      </c>
      <c r="G42" s="76">
        <v>12.16</v>
      </c>
      <c r="H42" s="76">
        <v>0.01</v>
      </c>
      <c r="I42" s="76">
        <v>0.03</v>
      </c>
      <c r="J42" s="76"/>
      <c r="K42" s="76"/>
      <c r="L42" s="76">
        <v>0.03</v>
      </c>
      <c r="M42" s="72"/>
    </row>
    <row r="43" spans="1:13" ht="45" x14ac:dyDescent="0.25">
      <c r="A43" s="38">
        <v>36</v>
      </c>
      <c r="B43" s="39" t="s">
        <v>411</v>
      </c>
      <c r="C43" s="40" t="s">
        <v>487</v>
      </c>
      <c r="D43" s="77">
        <v>11.33</v>
      </c>
      <c r="E43" s="76">
        <v>10.97</v>
      </c>
      <c r="F43" s="76">
        <v>0</v>
      </c>
      <c r="G43" s="76">
        <v>10.97</v>
      </c>
      <c r="H43" s="76">
        <v>0</v>
      </c>
      <c r="I43" s="76">
        <v>0.36</v>
      </c>
      <c r="J43" s="76"/>
      <c r="K43" s="76"/>
      <c r="L43" s="76">
        <v>0.36</v>
      </c>
      <c r="M43" s="72"/>
    </row>
    <row r="44" spans="1:13" ht="30" x14ac:dyDescent="0.25">
      <c r="A44" s="38">
        <v>37</v>
      </c>
      <c r="B44" s="39" t="s">
        <v>883</v>
      </c>
      <c r="C44" s="40" t="s">
        <v>482</v>
      </c>
      <c r="D44" s="77">
        <v>61.8</v>
      </c>
      <c r="E44" s="76">
        <v>3.73</v>
      </c>
      <c r="F44" s="76">
        <v>0</v>
      </c>
      <c r="G44" s="76">
        <v>1.19</v>
      </c>
      <c r="H44" s="76">
        <v>2.54</v>
      </c>
      <c r="I44" s="76">
        <v>58.07</v>
      </c>
      <c r="J44" s="76"/>
      <c r="K44" s="76">
        <v>23.75</v>
      </c>
      <c r="L44" s="76">
        <v>34.32</v>
      </c>
      <c r="M44" s="72"/>
    </row>
    <row r="45" spans="1:13" ht="30" x14ac:dyDescent="0.25">
      <c r="A45" s="38">
        <v>38</v>
      </c>
      <c r="B45" s="39" t="s">
        <v>21</v>
      </c>
      <c r="C45" s="40" t="s">
        <v>515</v>
      </c>
      <c r="D45" s="75">
        <v>31.380000000000003</v>
      </c>
      <c r="E45" s="76">
        <v>26.64</v>
      </c>
      <c r="F45" s="76">
        <v>0</v>
      </c>
      <c r="G45" s="76">
        <v>10.55</v>
      </c>
      <c r="H45" s="76">
        <v>16.09</v>
      </c>
      <c r="I45" s="76">
        <v>4.74</v>
      </c>
      <c r="J45" s="76"/>
      <c r="K45" s="76">
        <v>1.5</v>
      </c>
      <c r="L45" s="76">
        <v>3.24</v>
      </c>
    </row>
    <row r="46" spans="1:13" ht="30" x14ac:dyDescent="0.25">
      <c r="A46" s="38">
        <v>39</v>
      </c>
      <c r="B46" s="39" t="s">
        <v>884</v>
      </c>
      <c r="C46" s="40" t="s">
        <v>519</v>
      </c>
      <c r="D46" s="75">
        <v>45.76</v>
      </c>
      <c r="E46" s="76">
        <v>38.72</v>
      </c>
      <c r="F46" s="76">
        <v>0</v>
      </c>
      <c r="G46" s="76">
        <v>21.53</v>
      </c>
      <c r="H46" s="76">
        <v>17.190000000000001</v>
      </c>
      <c r="I46" s="76">
        <v>7.0399999999999991</v>
      </c>
      <c r="J46" s="76"/>
      <c r="K46" s="76">
        <v>5.39</v>
      </c>
      <c r="L46" s="76">
        <v>1.65</v>
      </c>
    </row>
    <row r="47" spans="1:13" ht="30" x14ac:dyDescent="0.25">
      <c r="A47" s="38">
        <v>40</v>
      </c>
      <c r="B47" s="39" t="s">
        <v>40</v>
      </c>
      <c r="C47" s="40" t="s">
        <v>524</v>
      </c>
      <c r="D47" s="75">
        <v>9.06</v>
      </c>
      <c r="E47" s="76">
        <v>9.06</v>
      </c>
      <c r="F47" s="76">
        <v>0</v>
      </c>
      <c r="G47" s="76">
        <v>8.57</v>
      </c>
      <c r="H47" s="76">
        <v>0.49</v>
      </c>
      <c r="I47" s="76">
        <v>0</v>
      </c>
      <c r="J47" s="76"/>
      <c r="K47" s="76"/>
      <c r="L47" s="76"/>
    </row>
    <row r="48" spans="1:13" ht="30" x14ac:dyDescent="0.25">
      <c r="A48" s="38">
        <v>41</v>
      </c>
      <c r="B48" s="39" t="s">
        <v>75</v>
      </c>
      <c r="C48" s="40" t="s">
        <v>539</v>
      </c>
      <c r="D48" s="75">
        <v>6.25</v>
      </c>
      <c r="E48" s="76">
        <v>6.08</v>
      </c>
      <c r="F48" s="76">
        <v>0</v>
      </c>
      <c r="G48" s="76">
        <v>6.08</v>
      </c>
      <c r="H48" s="76">
        <v>0</v>
      </c>
      <c r="I48" s="76">
        <v>0.17</v>
      </c>
      <c r="J48" s="76"/>
      <c r="K48" s="76"/>
      <c r="L48" s="76">
        <v>0.17</v>
      </c>
    </row>
    <row r="49" spans="1:13" ht="30" x14ac:dyDescent="0.25">
      <c r="A49" s="38">
        <v>42</v>
      </c>
      <c r="B49" s="39" t="s">
        <v>111</v>
      </c>
      <c r="C49" s="40" t="s">
        <v>558</v>
      </c>
      <c r="D49" s="75">
        <v>23.75</v>
      </c>
      <c r="E49" s="76">
        <v>23.75</v>
      </c>
      <c r="F49" s="76">
        <v>0</v>
      </c>
      <c r="G49" s="76">
        <v>0.37</v>
      </c>
      <c r="H49" s="76">
        <v>23.38</v>
      </c>
      <c r="I49" s="76">
        <v>0</v>
      </c>
      <c r="J49" s="76"/>
      <c r="K49" s="76"/>
      <c r="L49" s="76"/>
    </row>
    <row r="50" spans="1:13" ht="60" x14ac:dyDescent="0.25">
      <c r="A50" s="38">
        <v>43</v>
      </c>
      <c r="B50" s="39" t="s">
        <v>412</v>
      </c>
      <c r="C50" s="40" t="s">
        <v>488</v>
      </c>
      <c r="D50" s="77">
        <v>137.66</v>
      </c>
      <c r="E50" s="76">
        <v>54.72</v>
      </c>
      <c r="F50" s="76">
        <v>0</v>
      </c>
      <c r="G50" s="76">
        <v>53.74</v>
      </c>
      <c r="H50" s="76">
        <v>0.98</v>
      </c>
      <c r="I50" s="76">
        <v>82.94</v>
      </c>
      <c r="J50" s="76"/>
      <c r="K50" s="76">
        <v>21.61</v>
      </c>
      <c r="L50" s="76">
        <v>61.33</v>
      </c>
      <c r="M50" s="70"/>
    </row>
    <row r="51" spans="1:13" ht="30" x14ac:dyDescent="0.25">
      <c r="A51" s="38">
        <v>44</v>
      </c>
      <c r="B51" s="39" t="s">
        <v>310</v>
      </c>
      <c r="C51" s="40" t="s">
        <v>489</v>
      </c>
      <c r="D51" s="77">
        <v>18.8</v>
      </c>
      <c r="E51" s="76">
        <v>18.100000000000001</v>
      </c>
      <c r="F51" s="76">
        <v>0</v>
      </c>
      <c r="G51" s="76">
        <v>18.100000000000001</v>
      </c>
      <c r="H51" s="76">
        <v>0</v>
      </c>
      <c r="I51" s="76">
        <v>0.7</v>
      </c>
      <c r="J51" s="76"/>
      <c r="K51" s="76"/>
      <c r="L51" s="76">
        <v>0.7</v>
      </c>
      <c r="M51" s="70"/>
    </row>
    <row r="52" spans="1:13" ht="31.5" customHeight="1" x14ac:dyDescent="0.25">
      <c r="A52" s="38">
        <v>45</v>
      </c>
      <c r="B52" s="39" t="s">
        <v>586</v>
      </c>
      <c r="C52" s="40" t="s">
        <v>553</v>
      </c>
      <c r="D52" s="75">
        <v>7.47</v>
      </c>
      <c r="E52" s="76">
        <v>7.47</v>
      </c>
      <c r="F52" s="76">
        <v>0</v>
      </c>
      <c r="G52" s="76">
        <v>7.47</v>
      </c>
      <c r="H52" s="76">
        <v>0</v>
      </c>
      <c r="I52" s="76">
        <v>0</v>
      </c>
      <c r="J52" s="76"/>
      <c r="K52" s="76"/>
      <c r="L52" s="76"/>
    </row>
    <row r="53" spans="1:13" ht="34.5" customHeight="1" x14ac:dyDescent="0.25">
      <c r="A53" s="38">
        <v>46</v>
      </c>
      <c r="B53" s="39" t="s">
        <v>252</v>
      </c>
      <c r="C53" s="40" t="s">
        <v>490</v>
      </c>
      <c r="D53" s="77">
        <v>438.13</v>
      </c>
      <c r="E53" s="76">
        <v>342.17</v>
      </c>
      <c r="F53" s="76">
        <v>0</v>
      </c>
      <c r="G53" s="76">
        <v>316.67</v>
      </c>
      <c r="H53" s="76">
        <v>25.5</v>
      </c>
      <c r="I53" s="76">
        <v>95.960000000000008</v>
      </c>
      <c r="J53" s="76"/>
      <c r="K53" s="76">
        <v>4.57</v>
      </c>
      <c r="L53" s="76">
        <v>91.39</v>
      </c>
      <c r="M53" s="70"/>
    </row>
    <row r="54" spans="1:13" ht="30" x14ac:dyDescent="0.25">
      <c r="A54" s="38">
        <v>47</v>
      </c>
      <c r="B54" s="39" t="s">
        <v>312</v>
      </c>
      <c r="C54" s="40" t="s">
        <v>491</v>
      </c>
      <c r="D54" s="77">
        <v>12</v>
      </c>
      <c r="E54" s="76">
        <v>12</v>
      </c>
      <c r="F54" s="76">
        <v>0</v>
      </c>
      <c r="G54" s="76">
        <v>12</v>
      </c>
      <c r="H54" s="76">
        <v>0</v>
      </c>
      <c r="I54" s="76">
        <v>0</v>
      </c>
      <c r="J54" s="76"/>
      <c r="K54" s="76"/>
      <c r="L54" s="76"/>
      <c r="M54" s="70"/>
    </row>
    <row r="55" spans="1:13" ht="33" customHeight="1" x14ac:dyDescent="0.25">
      <c r="A55" s="38">
        <v>48</v>
      </c>
      <c r="B55" s="39" t="s">
        <v>587</v>
      </c>
      <c r="C55" s="40" t="s">
        <v>492</v>
      </c>
      <c r="D55" s="77">
        <v>48</v>
      </c>
      <c r="E55" s="76">
        <v>46.53</v>
      </c>
      <c r="F55" s="76">
        <v>0</v>
      </c>
      <c r="G55" s="76">
        <v>46.53</v>
      </c>
      <c r="H55" s="76">
        <v>0</v>
      </c>
      <c r="I55" s="76">
        <v>1.47</v>
      </c>
      <c r="J55" s="76"/>
      <c r="K55" s="76"/>
      <c r="L55" s="76">
        <v>1.47</v>
      </c>
      <c r="M55" s="70"/>
    </row>
    <row r="56" spans="1:13" ht="30" x14ac:dyDescent="0.25">
      <c r="A56" s="38">
        <v>49</v>
      </c>
      <c r="B56" s="39" t="s">
        <v>588</v>
      </c>
      <c r="C56" s="40" t="s">
        <v>525</v>
      </c>
      <c r="D56" s="75">
        <v>16.7</v>
      </c>
      <c r="E56" s="76">
        <v>8.8699999999999992</v>
      </c>
      <c r="F56" s="76">
        <v>0</v>
      </c>
      <c r="G56" s="76">
        <v>0</v>
      </c>
      <c r="H56" s="76">
        <v>8.8699999999999992</v>
      </c>
      <c r="I56" s="76">
        <v>7.83</v>
      </c>
      <c r="J56" s="76"/>
      <c r="K56" s="76"/>
      <c r="L56" s="76">
        <v>7.83</v>
      </c>
    </row>
    <row r="57" spans="1:13" ht="30" x14ac:dyDescent="0.25">
      <c r="A57" s="38">
        <v>50</v>
      </c>
      <c r="B57" s="39" t="s">
        <v>107</v>
      </c>
      <c r="C57" s="40" t="s">
        <v>557</v>
      </c>
      <c r="D57" s="75">
        <v>52.010000000000005</v>
      </c>
      <c r="E57" s="76">
        <v>51.870000000000005</v>
      </c>
      <c r="F57" s="76">
        <v>0</v>
      </c>
      <c r="G57" s="76">
        <v>36.590000000000003</v>
      </c>
      <c r="H57" s="76">
        <v>15.28</v>
      </c>
      <c r="I57" s="76">
        <v>0.14000000000000001</v>
      </c>
      <c r="J57" s="76"/>
      <c r="K57" s="76"/>
      <c r="L57" s="76">
        <v>0.14000000000000001</v>
      </c>
    </row>
    <row r="58" spans="1:13" ht="30" x14ac:dyDescent="0.25">
      <c r="A58" s="38">
        <v>51</v>
      </c>
      <c r="B58" s="39" t="s">
        <v>109</v>
      </c>
      <c r="C58" s="40" t="s">
        <v>557</v>
      </c>
      <c r="D58" s="75">
        <v>66.919999999999987</v>
      </c>
      <c r="E58" s="76">
        <v>66.209999999999994</v>
      </c>
      <c r="F58" s="76">
        <v>0</v>
      </c>
      <c r="G58" s="76">
        <v>2.2400000000000002</v>
      </c>
      <c r="H58" s="76">
        <v>63.97</v>
      </c>
      <c r="I58" s="76">
        <v>0.71</v>
      </c>
      <c r="J58" s="76"/>
      <c r="K58" s="76">
        <v>0.6</v>
      </c>
      <c r="L58" s="76">
        <v>0.11</v>
      </c>
    </row>
    <row r="59" spans="1:13" ht="30" x14ac:dyDescent="0.25">
      <c r="A59" s="38">
        <v>52</v>
      </c>
      <c r="B59" s="39" t="s">
        <v>239</v>
      </c>
      <c r="C59" s="40" t="s">
        <v>493</v>
      </c>
      <c r="D59" s="77">
        <v>0.48</v>
      </c>
      <c r="E59" s="76">
        <v>0.48</v>
      </c>
      <c r="F59" s="76">
        <v>0</v>
      </c>
      <c r="G59" s="76">
        <v>0.48</v>
      </c>
      <c r="H59" s="76">
        <v>0</v>
      </c>
      <c r="I59" s="76">
        <v>0</v>
      </c>
      <c r="J59" s="76"/>
      <c r="K59" s="76"/>
      <c r="L59" s="76"/>
      <c r="M59" s="70"/>
    </row>
    <row r="60" spans="1:13" ht="45" x14ac:dyDescent="0.25">
      <c r="A60" s="38">
        <v>53</v>
      </c>
      <c r="B60" s="39" t="s">
        <v>589</v>
      </c>
      <c r="C60" s="40" t="s">
        <v>494</v>
      </c>
      <c r="D60" s="77">
        <v>41.3</v>
      </c>
      <c r="E60" s="76">
        <v>18.36</v>
      </c>
      <c r="F60" s="76">
        <v>0</v>
      </c>
      <c r="G60" s="76">
        <v>18.21</v>
      </c>
      <c r="H60" s="76">
        <v>0.15</v>
      </c>
      <c r="I60" s="76">
        <v>22.94</v>
      </c>
      <c r="J60" s="76"/>
      <c r="K60" s="76"/>
      <c r="L60" s="76">
        <v>22.94</v>
      </c>
      <c r="M60" s="70"/>
    </row>
    <row r="61" spans="1:13" ht="30" x14ac:dyDescent="0.25">
      <c r="A61" s="38">
        <v>54</v>
      </c>
      <c r="B61" s="39" t="s">
        <v>325</v>
      </c>
      <c r="C61" s="40" t="s">
        <v>495</v>
      </c>
      <c r="D61" s="77">
        <v>15</v>
      </c>
      <c r="E61" s="76">
        <v>7.65</v>
      </c>
      <c r="F61" s="76"/>
      <c r="G61" s="76">
        <v>7.13</v>
      </c>
      <c r="H61" s="76">
        <v>0.52</v>
      </c>
      <c r="I61" s="76">
        <v>7.35</v>
      </c>
      <c r="J61" s="76"/>
      <c r="K61" s="76"/>
      <c r="L61" s="76">
        <v>7.35</v>
      </c>
      <c r="M61" s="70"/>
    </row>
    <row r="62" spans="1:13" ht="45" x14ac:dyDescent="0.25">
      <c r="A62" s="38">
        <v>55</v>
      </c>
      <c r="B62" s="39" t="s">
        <v>885</v>
      </c>
      <c r="C62" s="40" t="s">
        <v>513</v>
      </c>
      <c r="D62" s="75">
        <v>188.51000000000002</v>
      </c>
      <c r="E62" s="76">
        <v>41.24</v>
      </c>
      <c r="F62" s="76">
        <v>0</v>
      </c>
      <c r="G62" s="76">
        <v>11.72</v>
      </c>
      <c r="H62" s="76">
        <v>29.52</v>
      </c>
      <c r="I62" s="76">
        <v>147.27000000000001</v>
      </c>
      <c r="J62" s="76"/>
      <c r="K62" s="76">
        <v>24.57</v>
      </c>
      <c r="L62" s="76">
        <v>122.7</v>
      </c>
    </row>
    <row r="63" spans="1:13" ht="30" x14ac:dyDescent="0.25">
      <c r="A63" s="38">
        <v>56</v>
      </c>
      <c r="B63" s="39" t="s">
        <v>35</v>
      </c>
      <c r="C63" s="40" t="s">
        <v>521</v>
      </c>
      <c r="D63" s="75">
        <v>9.1199999999999992</v>
      </c>
      <c r="E63" s="76">
        <v>9.1199999999999992</v>
      </c>
      <c r="F63" s="76">
        <v>0</v>
      </c>
      <c r="G63" s="76">
        <v>7.39</v>
      </c>
      <c r="H63" s="76">
        <v>1.73</v>
      </c>
      <c r="I63" s="76">
        <v>0</v>
      </c>
      <c r="J63" s="76"/>
      <c r="K63" s="76"/>
      <c r="L63" s="76"/>
      <c r="M63" s="80"/>
    </row>
    <row r="64" spans="1:13" ht="45" x14ac:dyDescent="0.25">
      <c r="A64" s="38">
        <v>57</v>
      </c>
      <c r="B64" s="39" t="s">
        <v>38</v>
      </c>
      <c r="C64" s="40" t="s">
        <v>523</v>
      </c>
      <c r="D64" s="75">
        <v>44.26</v>
      </c>
      <c r="E64" s="76">
        <v>36.159999999999997</v>
      </c>
      <c r="F64" s="76">
        <v>0</v>
      </c>
      <c r="G64" s="76">
        <v>31.57</v>
      </c>
      <c r="H64" s="76">
        <v>4.59</v>
      </c>
      <c r="I64" s="76">
        <v>8.1</v>
      </c>
      <c r="J64" s="76"/>
      <c r="K64" s="76">
        <v>4.57</v>
      </c>
      <c r="L64" s="76">
        <v>3.53</v>
      </c>
      <c r="M64" s="80"/>
    </row>
    <row r="65" spans="1:14" ht="30" x14ac:dyDescent="0.25">
      <c r="A65" s="38">
        <v>58</v>
      </c>
      <c r="B65" s="39" t="s">
        <v>48</v>
      </c>
      <c r="C65" s="40" t="s">
        <v>521</v>
      </c>
      <c r="D65" s="75">
        <v>7.8599999999999994</v>
      </c>
      <c r="E65" s="76">
        <v>1.8399999999999999</v>
      </c>
      <c r="F65" s="76">
        <v>0</v>
      </c>
      <c r="G65" s="76">
        <v>0.65</v>
      </c>
      <c r="H65" s="76">
        <v>1.19</v>
      </c>
      <c r="I65" s="76">
        <v>6.02</v>
      </c>
      <c r="J65" s="76"/>
      <c r="K65" s="76">
        <v>6.02</v>
      </c>
      <c r="L65" s="76"/>
      <c r="M65" s="72"/>
      <c r="N65" s="57"/>
    </row>
    <row r="66" spans="1:14" ht="30" x14ac:dyDescent="0.25">
      <c r="A66" s="38">
        <v>59</v>
      </c>
      <c r="B66" s="39" t="s">
        <v>50</v>
      </c>
      <c r="C66" s="40" t="s">
        <v>527</v>
      </c>
      <c r="D66" s="75">
        <v>12.760000000000002</v>
      </c>
      <c r="E66" s="76">
        <v>5.23</v>
      </c>
      <c r="F66" s="76">
        <v>0</v>
      </c>
      <c r="G66" s="76">
        <v>2.44</v>
      </c>
      <c r="H66" s="76">
        <v>2.79</v>
      </c>
      <c r="I66" s="76">
        <v>7.53</v>
      </c>
      <c r="J66" s="76"/>
      <c r="K66" s="76">
        <v>1.66</v>
      </c>
      <c r="L66" s="76">
        <v>5.87</v>
      </c>
      <c r="M66" s="72"/>
      <c r="N66" s="57"/>
    </row>
    <row r="67" spans="1:14" ht="60" x14ac:dyDescent="0.25">
      <c r="A67" s="38">
        <v>60</v>
      </c>
      <c r="B67" s="39" t="s">
        <v>886</v>
      </c>
      <c r="C67" s="40" t="s">
        <v>536</v>
      </c>
      <c r="D67" s="75">
        <v>5.01</v>
      </c>
      <c r="E67" s="76">
        <v>1.0900000000000001</v>
      </c>
      <c r="F67" s="76">
        <v>0</v>
      </c>
      <c r="G67" s="76">
        <v>0.99</v>
      </c>
      <c r="H67" s="76">
        <v>0.1</v>
      </c>
      <c r="I67" s="76">
        <v>3.92</v>
      </c>
      <c r="J67" s="76"/>
      <c r="K67" s="76">
        <v>1.97</v>
      </c>
      <c r="L67" s="76">
        <v>1.95</v>
      </c>
      <c r="M67" s="72"/>
      <c r="N67" s="57"/>
    </row>
    <row r="68" spans="1:14" ht="45" x14ac:dyDescent="0.25">
      <c r="A68" s="38">
        <v>61</v>
      </c>
      <c r="B68" s="39" t="s">
        <v>590</v>
      </c>
      <c r="C68" s="40" t="s">
        <v>543</v>
      </c>
      <c r="D68" s="75">
        <v>14.49</v>
      </c>
      <c r="E68" s="76">
        <v>10.92</v>
      </c>
      <c r="F68" s="76">
        <v>0</v>
      </c>
      <c r="G68" s="76">
        <v>10.92</v>
      </c>
      <c r="H68" s="76">
        <v>0</v>
      </c>
      <c r="I68" s="76">
        <v>3.57</v>
      </c>
      <c r="J68" s="76"/>
      <c r="K68" s="76">
        <v>2.59</v>
      </c>
      <c r="L68" s="76">
        <v>0.98</v>
      </c>
      <c r="M68" s="72"/>
      <c r="N68" s="57"/>
    </row>
    <row r="69" spans="1:14" ht="35.1" customHeight="1" x14ac:dyDescent="0.25">
      <c r="A69" s="38">
        <v>62</v>
      </c>
      <c r="B69" s="39" t="s">
        <v>84</v>
      </c>
      <c r="C69" s="40" t="s">
        <v>544</v>
      </c>
      <c r="D69" s="75">
        <v>42.71</v>
      </c>
      <c r="E69" s="76">
        <v>42.39</v>
      </c>
      <c r="F69" s="76">
        <v>0</v>
      </c>
      <c r="G69" s="76">
        <v>16.82</v>
      </c>
      <c r="H69" s="76">
        <v>25.57</v>
      </c>
      <c r="I69" s="76">
        <v>0.32</v>
      </c>
      <c r="J69" s="76"/>
      <c r="K69" s="76">
        <v>0.08</v>
      </c>
      <c r="L69" s="76">
        <v>0.24</v>
      </c>
      <c r="M69" s="72"/>
      <c r="N69" s="57"/>
    </row>
    <row r="70" spans="1:14" ht="33" customHeight="1" x14ac:dyDescent="0.25">
      <c r="A70" s="38">
        <v>63</v>
      </c>
      <c r="B70" s="39" t="s">
        <v>99</v>
      </c>
      <c r="C70" s="40" t="s">
        <v>502</v>
      </c>
      <c r="D70" s="75">
        <v>0.57999999999999996</v>
      </c>
      <c r="E70" s="76">
        <v>0</v>
      </c>
      <c r="F70" s="76">
        <v>0</v>
      </c>
      <c r="G70" s="76">
        <v>0</v>
      </c>
      <c r="H70" s="76">
        <v>0</v>
      </c>
      <c r="I70" s="76">
        <v>0.57999999999999996</v>
      </c>
      <c r="J70" s="76"/>
      <c r="K70" s="76"/>
      <c r="L70" s="76">
        <v>0.57999999999999996</v>
      </c>
      <c r="M70" s="72"/>
      <c r="N70" s="57"/>
    </row>
    <row r="71" spans="1:14" ht="32.450000000000003" customHeight="1" x14ac:dyDescent="0.25">
      <c r="A71" s="38">
        <v>64</v>
      </c>
      <c r="B71" s="39" t="s">
        <v>240</v>
      </c>
      <c r="C71" s="40" t="s">
        <v>496</v>
      </c>
      <c r="D71" s="77">
        <v>29.4</v>
      </c>
      <c r="E71" s="76">
        <v>16.84</v>
      </c>
      <c r="F71" s="76">
        <v>0</v>
      </c>
      <c r="G71" s="76">
        <v>16.84</v>
      </c>
      <c r="H71" s="76">
        <v>0</v>
      </c>
      <c r="I71" s="76">
        <v>12.56</v>
      </c>
      <c r="J71" s="76"/>
      <c r="K71" s="76"/>
      <c r="L71" s="76">
        <v>12.56</v>
      </c>
      <c r="M71" s="70"/>
      <c r="N71" s="57"/>
    </row>
    <row r="72" spans="1:14" ht="30" x14ac:dyDescent="0.25">
      <c r="A72" s="38">
        <v>65</v>
      </c>
      <c r="B72" s="39" t="s">
        <v>418</v>
      </c>
      <c r="C72" s="40" t="s">
        <v>497</v>
      </c>
      <c r="D72" s="77">
        <v>7</v>
      </c>
      <c r="E72" s="76">
        <v>6.77</v>
      </c>
      <c r="F72" s="76">
        <v>0</v>
      </c>
      <c r="G72" s="76">
        <v>6.77</v>
      </c>
      <c r="H72" s="76">
        <v>0</v>
      </c>
      <c r="I72" s="76">
        <v>0.23</v>
      </c>
      <c r="J72" s="76"/>
      <c r="K72" s="76"/>
      <c r="L72" s="76">
        <v>0.23</v>
      </c>
      <c r="M72" s="70"/>
      <c r="N72" s="57"/>
    </row>
    <row r="73" spans="1:14" ht="30" x14ac:dyDescent="0.25">
      <c r="A73" s="38">
        <v>66</v>
      </c>
      <c r="B73" s="39" t="s">
        <v>241</v>
      </c>
      <c r="C73" s="40" t="s">
        <v>498</v>
      </c>
      <c r="D73" s="77">
        <v>48.6</v>
      </c>
      <c r="E73" s="76">
        <v>48.47</v>
      </c>
      <c r="F73" s="76">
        <v>0</v>
      </c>
      <c r="G73" s="76">
        <v>48.47</v>
      </c>
      <c r="H73" s="76">
        <v>0</v>
      </c>
      <c r="I73" s="76">
        <v>0.13</v>
      </c>
      <c r="J73" s="76"/>
      <c r="K73" s="76"/>
      <c r="L73" s="76">
        <v>0.13</v>
      </c>
      <c r="M73" s="70"/>
      <c r="N73" s="57"/>
    </row>
    <row r="74" spans="1:14" ht="33.6" customHeight="1" x14ac:dyDescent="0.25">
      <c r="A74" s="38">
        <v>67</v>
      </c>
      <c r="B74" s="39" t="s">
        <v>255</v>
      </c>
      <c r="C74" s="40" t="s">
        <v>499</v>
      </c>
      <c r="D74" s="77">
        <v>9</v>
      </c>
      <c r="E74" s="76">
        <v>9</v>
      </c>
      <c r="F74" s="76">
        <v>0</v>
      </c>
      <c r="G74" s="76">
        <v>9</v>
      </c>
      <c r="H74" s="76">
        <v>0</v>
      </c>
      <c r="I74" s="76">
        <v>0</v>
      </c>
      <c r="J74" s="76"/>
      <c r="K74" s="76"/>
      <c r="L74" s="76"/>
      <c r="M74" s="70"/>
      <c r="N74" s="57"/>
    </row>
    <row r="75" spans="1:14" ht="31.5" customHeight="1" x14ac:dyDescent="0.25">
      <c r="A75" s="38">
        <v>68</v>
      </c>
      <c r="B75" s="39" t="s">
        <v>887</v>
      </c>
      <c r="C75" s="40" t="s">
        <v>500</v>
      </c>
      <c r="D75" s="77">
        <v>132.57</v>
      </c>
      <c r="E75" s="76">
        <v>125.92</v>
      </c>
      <c r="F75" s="76">
        <v>0</v>
      </c>
      <c r="G75" s="76">
        <v>125.92</v>
      </c>
      <c r="H75" s="76">
        <v>0</v>
      </c>
      <c r="I75" s="76">
        <v>6.65</v>
      </c>
      <c r="J75" s="76"/>
      <c r="K75" s="76">
        <v>1.82</v>
      </c>
      <c r="L75" s="76">
        <v>4.83</v>
      </c>
      <c r="M75" s="70"/>
      <c r="N75" s="57"/>
    </row>
    <row r="76" spans="1:14" ht="45" x14ac:dyDescent="0.25">
      <c r="A76" s="38">
        <v>69</v>
      </c>
      <c r="B76" s="39" t="s">
        <v>469</v>
      </c>
      <c r="C76" s="40" t="s">
        <v>501</v>
      </c>
      <c r="D76" s="77">
        <v>22.3</v>
      </c>
      <c r="E76" s="76">
        <v>14.600000000000001</v>
      </c>
      <c r="F76" s="76">
        <v>0</v>
      </c>
      <c r="G76" s="76">
        <v>12.450000000000001</v>
      </c>
      <c r="H76" s="76">
        <v>2.15</v>
      </c>
      <c r="I76" s="76">
        <v>7.7</v>
      </c>
      <c r="J76" s="76"/>
      <c r="K76" s="76"/>
      <c r="L76" s="76">
        <v>7.7</v>
      </c>
      <c r="M76" s="72"/>
      <c r="N76" s="57"/>
    </row>
    <row r="77" spans="1:14" ht="30" x14ac:dyDescent="0.25">
      <c r="A77" s="38">
        <v>70</v>
      </c>
      <c r="B77" s="39" t="s">
        <v>360</v>
      </c>
      <c r="C77" s="40" t="s">
        <v>502</v>
      </c>
      <c r="D77" s="77">
        <v>9.6999999999999993</v>
      </c>
      <c r="E77" s="76">
        <v>3.2600000000000002</v>
      </c>
      <c r="F77" s="76">
        <v>3.14</v>
      </c>
      <c r="G77" s="76">
        <v>0.12</v>
      </c>
      <c r="H77" s="76">
        <v>0</v>
      </c>
      <c r="I77" s="76">
        <v>6.44</v>
      </c>
      <c r="J77" s="76"/>
      <c r="K77" s="76"/>
      <c r="L77" s="76">
        <v>6.44</v>
      </c>
      <c r="M77" s="70"/>
      <c r="N77" s="57"/>
    </row>
    <row r="78" spans="1:14" ht="30" x14ac:dyDescent="0.25">
      <c r="A78" s="38">
        <v>71</v>
      </c>
      <c r="B78" s="39" t="s">
        <v>32</v>
      </c>
      <c r="C78" s="40" t="s">
        <v>520</v>
      </c>
      <c r="D78" s="75">
        <v>2.4700000000000002</v>
      </c>
      <c r="E78" s="76">
        <v>2.4700000000000002</v>
      </c>
      <c r="F78" s="76">
        <v>0</v>
      </c>
      <c r="G78" s="76">
        <v>2.39</v>
      </c>
      <c r="H78" s="76">
        <v>0.08</v>
      </c>
      <c r="I78" s="76">
        <v>0</v>
      </c>
      <c r="J78" s="76"/>
      <c r="K78" s="76"/>
      <c r="L78" s="76"/>
      <c r="M78" s="72"/>
      <c r="N78" s="57"/>
    </row>
    <row r="79" spans="1:14" ht="30" x14ac:dyDescent="0.25">
      <c r="A79" s="38">
        <v>72</v>
      </c>
      <c r="B79" s="39" t="s">
        <v>42</v>
      </c>
      <c r="C79" s="40" t="s">
        <v>520</v>
      </c>
      <c r="D79" s="75">
        <v>0.68</v>
      </c>
      <c r="E79" s="76">
        <v>0.68</v>
      </c>
      <c r="F79" s="76">
        <v>0</v>
      </c>
      <c r="G79" s="76">
        <v>0</v>
      </c>
      <c r="H79" s="76">
        <v>0.68</v>
      </c>
      <c r="I79" s="76">
        <v>0</v>
      </c>
      <c r="J79" s="76"/>
      <c r="K79" s="76"/>
      <c r="L79" s="76"/>
      <c r="M79" s="72"/>
      <c r="N79" s="57"/>
    </row>
    <row r="80" spans="1:14" ht="30" x14ac:dyDescent="0.25">
      <c r="A80" s="38">
        <v>73</v>
      </c>
      <c r="B80" s="39" t="s">
        <v>46</v>
      </c>
      <c r="C80" s="40" t="s">
        <v>526</v>
      </c>
      <c r="D80" s="75">
        <v>0.1</v>
      </c>
      <c r="E80" s="76">
        <v>0</v>
      </c>
      <c r="F80" s="76">
        <v>0</v>
      </c>
      <c r="G80" s="76">
        <v>0</v>
      </c>
      <c r="H80" s="76">
        <v>0</v>
      </c>
      <c r="I80" s="76">
        <v>0.1</v>
      </c>
      <c r="J80" s="76"/>
      <c r="K80" s="76">
        <v>0.1</v>
      </c>
      <c r="L80" s="76"/>
      <c r="M80" s="72"/>
      <c r="N80" s="57"/>
    </row>
    <row r="81" spans="1:16" ht="75" x14ac:dyDescent="0.25">
      <c r="A81" s="38">
        <v>74</v>
      </c>
      <c r="B81" s="39" t="s">
        <v>591</v>
      </c>
      <c r="C81" s="40" t="s">
        <v>540</v>
      </c>
      <c r="D81" s="75">
        <v>8.6499999999999986</v>
      </c>
      <c r="E81" s="76">
        <v>6.9899999999999993</v>
      </c>
      <c r="F81" s="76">
        <v>0</v>
      </c>
      <c r="G81" s="76">
        <v>6.97</v>
      </c>
      <c r="H81" s="76">
        <v>0.02</v>
      </c>
      <c r="I81" s="76">
        <v>1.66</v>
      </c>
      <c r="J81" s="76"/>
      <c r="K81" s="76">
        <v>0.42</v>
      </c>
      <c r="L81" s="76">
        <v>1.24</v>
      </c>
      <c r="M81" s="72"/>
      <c r="N81" s="57"/>
    </row>
    <row r="82" spans="1:16" ht="51.6" customHeight="1" x14ac:dyDescent="0.25">
      <c r="A82" s="38">
        <v>75</v>
      </c>
      <c r="B82" s="39" t="s">
        <v>592</v>
      </c>
      <c r="C82" s="40" t="s">
        <v>547</v>
      </c>
      <c r="D82" s="75">
        <v>10.41</v>
      </c>
      <c r="E82" s="76">
        <v>10.09</v>
      </c>
      <c r="F82" s="76">
        <v>0</v>
      </c>
      <c r="G82" s="76">
        <v>10.09</v>
      </c>
      <c r="H82" s="76">
        <v>0</v>
      </c>
      <c r="I82" s="76">
        <v>0.32</v>
      </c>
      <c r="J82" s="76"/>
      <c r="K82" s="76"/>
      <c r="L82" s="76">
        <v>0.32</v>
      </c>
      <c r="M82" s="72"/>
      <c r="N82" s="57"/>
    </row>
    <row r="83" spans="1:16" ht="48.6" customHeight="1" x14ac:dyDescent="0.25">
      <c r="A83" s="38">
        <v>76</v>
      </c>
      <c r="B83" s="39" t="s">
        <v>593</v>
      </c>
      <c r="C83" s="40" t="s">
        <v>548</v>
      </c>
      <c r="D83" s="75">
        <v>8.82</v>
      </c>
      <c r="E83" s="76">
        <v>8.67</v>
      </c>
      <c r="F83" s="76">
        <v>0</v>
      </c>
      <c r="G83" s="76">
        <v>8.67</v>
      </c>
      <c r="H83" s="76">
        <v>0</v>
      </c>
      <c r="I83" s="76">
        <v>0.15</v>
      </c>
      <c r="J83" s="76"/>
      <c r="K83" s="76"/>
      <c r="L83" s="76">
        <v>0.15</v>
      </c>
      <c r="M83" s="72"/>
      <c r="N83" s="57"/>
    </row>
    <row r="84" spans="1:16" ht="48.95" customHeight="1" x14ac:dyDescent="0.25">
      <c r="A84" s="38">
        <v>77</v>
      </c>
      <c r="B84" s="39" t="s">
        <v>594</v>
      </c>
      <c r="C84" s="40" t="s">
        <v>549</v>
      </c>
      <c r="D84" s="75">
        <v>12.08</v>
      </c>
      <c r="E84" s="76">
        <v>12.08</v>
      </c>
      <c r="F84" s="76">
        <v>0</v>
      </c>
      <c r="G84" s="76">
        <v>12.01</v>
      </c>
      <c r="H84" s="76">
        <v>7.0000000000000007E-2</v>
      </c>
      <c r="I84" s="76">
        <v>0</v>
      </c>
      <c r="J84" s="76"/>
      <c r="K84" s="76"/>
      <c r="L84" s="76"/>
      <c r="M84" s="72"/>
      <c r="N84" s="57"/>
    </row>
    <row r="85" spans="1:16" ht="30" x14ac:dyDescent="0.25">
      <c r="A85" s="38">
        <v>78</v>
      </c>
      <c r="B85" s="39" t="s">
        <v>101</v>
      </c>
      <c r="C85" s="40" t="s">
        <v>554</v>
      </c>
      <c r="D85" s="79">
        <v>62.679999999999993</v>
      </c>
      <c r="E85" s="76">
        <v>41.41</v>
      </c>
      <c r="F85" s="76">
        <v>0</v>
      </c>
      <c r="G85" s="76">
        <v>40.049999999999997</v>
      </c>
      <c r="H85" s="76">
        <v>1.36</v>
      </c>
      <c r="I85" s="76">
        <v>21.27</v>
      </c>
      <c r="J85" s="76"/>
      <c r="K85" s="76"/>
      <c r="L85" s="76">
        <v>21.27</v>
      </c>
      <c r="M85" s="72"/>
      <c r="N85" s="57"/>
    </row>
    <row r="86" spans="1:16" ht="30" x14ac:dyDescent="0.25">
      <c r="A86" s="38">
        <v>79</v>
      </c>
      <c r="B86" s="39" t="s">
        <v>103</v>
      </c>
      <c r="C86" s="40" t="s">
        <v>555</v>
      </c>
      <c r="D86" s="75">
        <v>31.720000000000002</v>
      </c>
      <c r="E86" s="76">
        <v>25.330000000000002</v>
      </c>
      <c r="F86" s="76">
        <v>0</v>
      </c>
      <c r="G86" s="76">
        <v>3.94</v>
      </c>
      <c r="H86" s="76">
        <v>21.39</v>
      </c>
      <c r="I86" s="76">
        <v>6.3900000000000006</v>
      </c>
      <c r="J86" s="76"/>
      <c r="K86" s="76">
        <v>0.32</v>
      </c>
      <c r="L86" s="76">
        <v>6.07</v>
      </c>
      <c r="M86" s="72"/>
      <c r="N86" s="57"/>
    </row>
    <row r="87" spans="1:16" ht="45" x14ac:dyDescent="0.25">
      <c r="A87" s="38">
        <v>80</v>
      </c>
      <c r="B87" s="39" t="s">
        <v>105</v>
      </c>
      <c r="C87" s="40" t="s">
        <v>556</v>
      </c>
      <c r="D87" s="75">
        <v>13.120000000000001</v>
      </c>
      <c r="E87" s="76">
        <v>1.37</v>
      </c>
      <c r="F87" s="76">
        <v>0</v>
      </c>
      <c r="G87" s="76">
        <v>1.37</v>
      </c>
      <c r="H87" s="76">
        <v>0</v>
      </c>
      <c r="I87" s="76">
        <v>11.75</v>
      </c>
      <c r="J87" s="76"/>
      <c r="K87" s="76">
        <v>0.75</v>
      </c>
      <c r="L87" s="76">
        <v>11</v>
      </c>
      <c r="M87" s="72"/>
      <c r="N87" s="57"/>
      <c r="P87" s="69"/>
    </row>
    <row r="88" spans="1:16" ht="33.6" customHeight="1" x14ac:dyDescent="0.25">
      <c r="A88" s="38">
        <v>81</v>
      </c>
      <c r="B88" s="39" t="s">
        <v>888</v>
      </c>
      <c r="C88" s="40" t="s">
        <v>503</v>
      </c>
      <c r="D88" s="77">
        <v>1.94</v>
      </c>
      <c r="E88" s="76">
        <v>1.43</v>
      </c>
      <c r="F88" s="76">
        <v>0</v>
      </c>
      <c r="G88" s="76">
        <v>1.43</v>
      </c>
      <c r="H88" s="76">
        <v>0</v>
      </c>
      <c r="I88" s="76">
        <v>0.51</v>
      </c>
      <c r="J88" s="76"/>
      <c r="K88" s="76"/>
      <c r="L88" s="76">
        <v>0.51</v>
      </c>
      <c r="M88" s="70"/>
      <c r="N88" s="57"/>
    </row>
    <row r="89" spans="1:16" ht="45" customHeight="1" x14ac:dyDescent="0.25">
      <c r="A89" s="38">
        <v>82</v>
      </c>
      <c r="B89" s="39" t="s">
        <v>295</v>
      </c>
      <c r="C89" s="40" t="s">
        <v>503</v>
      </c>
      <c r="D89" s="77">
        <v>4.04</v>
      </c>
      <c r="E89" s="76">
        <v>2.85</v>
      </c>
      <c r="F89" s="76">
        <v>0</v>
      </c>
      <c r="G89" s="76">
        <v>1.33</v>
      </c>
      <c r="H89" s="76">
        <v>1.52</v>
      </c>
      <c r="I89" s="76">
        <v>1.19</v>
      </c>
      <c r="J89" s="76"/>
      <c r="K89" s="76"/>
      <c r="L89" s="76">
        <v>1.19</v>
      </c>
      <c r="M89" s="70"/>
      <c r="N89" s="57"/>
    </row>
    <row r="90" spans="1:16" ht="30" x14ac:dyDescent="0.25">
      <c r="A90" s="38">
        <v>83</v>
      </c>
      <c r="B90" s="39" t="s">
        <v>299</v>
      </c>
      <c r="C90" s="40" t="s">
        <v>503</v>
      </c>
      <c r="D90" s="77">
        <v>21.07</v>
      </c>
      <c r="E90" s="76">
        <v>20.75</v>
      </c>
      <c r="F90" s="76">
        <v>0</v>
      </c>
      <c r="G90" s="76">
        <v>3.63</v>
      </c>
      <c r="H90" s="76">
        <v>17.12</v>
      </c>
      <c r="I90" s="76">
        <v>0.32</v>
      </c>
      <c r="J90" s="76"/>
      <c r="K90" s="76"/>
      <c r="L90" s="76">
        <v>0.32</v>
      </c>
      <c r="M90" s="70"/>
      <c r="N90" s="57"/>
    </row>
    <row r="91" spans="1:16" ht="30" x14ac:dyDescent="0.25">
      <c r="A91" s="38">
        <v>84</v>
      </c>
      <c r="B91" s="39" t="s">
        <v>302</v>
      </c>
      <c r="C91" s="40" t="s">
        <v>503</v>
      </c>
      <c r="D91" s="77">
        <v>4.22</v>
      </c>
      <c r="E91" s="76">
        <v>2.9899999999999998</v>
      </c>
      <c r="F91" s="76">
        <v>0</v>
      </c>
      <c r="G91" s="76">
        <v>2.98</v>
      </c>
      <c r="H91" s="76">
        <v>0.01</v>
      </c>
      <c r="I91" s="76">
        <v>1.23</v>
      </c>
      <c r="J91" s="76"/>
      <c r="K91" s="76"/>
      <c r="L91" s="76">
        <v>1.23</v>
      </c>
      <c r="M91" s="70"/>
      <c r="N91" s="57"/>
    </row>
    <row r="92" spans="1:16" ht="30" x14ac:dyDescent="0.25">
      <c r="A92" s="38">
        <v>85</v>
      </c>
      <c r="B92" s="39" t="s">
        <v>303</v>
      </c>
      <c r="C92" s="40" t="s">
        <v>503</v>
      </c>
      <c r="D92" s="77">
        <v>2.84</v>
      </c>
      <c r="E92" s="76">
        <v>2.63</v>
      </c>
      <c r="F92" s="76">
        <v>0</v>
      </c>
      <c r="G92" s="76">
        <v>1.46</v>
      </c>
      <c r="H92" s="76">
        <v>1.17</v>
      </c>
      <c r="I92" s="76">
        <v>0.21</v>
      </c>
      <c r="J92" s="76"/>
      <c r="K92" s="76"/>
      <c r="L92" s="76">
        <v>0.21</v>
      </c>
      <c r="M92" s="70"/>
      <c r="N92" s="57"/>
      <c r="P92" s="69"/>
    </row>
    <row r="93" spans="1:16" ht="32.450000000000003" customHeight="1" x14ac:dyDescent="0.25">
      <c r="A93" s="38">
        <v>86</v>
      </c>
      <c r="B93" s="39" t="s">
        <v>596</v>
      </c>
      <c r="C93" s="40" t="s">
        <v>504</v>
      </c>
      <c r="D93" s="77">
        <v>1.32</v>
      </c>
      <c r="E93" s="76">
        <v>1.17</v>
      </c>
      <c r="F93" s="76">
        <v>0</v>
      </c>
      <c r="G93" s="76">
        <v>1.17</v>
      </c>
      <c r="H93" s="76">
        <v>0</v>
      </c>
      <c r="I93" s="76">
        <v>0.15</v>
      </c>
      <c r="J93" s="76"/>
      <c r="K93" s="76"/>
      <c r="L93" s="76">
        <v>0.15</v>
      </c>
      <c r="M93" s="70"/>
      <c r="N93" s="57"/>
    </row>
    <row r="94" spans="1:16" ht="45" x14ac:dyDescent="0.25">
      <c r="A94" s="38">
        <v>87</v>
      </c>
      <c r="B94" s="39" t="s">
        <v>595</v>
      </c>
      <c r="C94" s="40" t="s">
        <v>505</v>
      </c>
      <c r="D94" s="77">
        <v>18.54</v>
      </c>
      <c r="E94" s="76">
        <v>5.48</v>
      </c>
      <c r="F94" s="76">
        <v>0</v>
      </c>
      <c r="G94" s="76">
        <v>5.48</v>
      </c>
      <c r="H94" s="76">
        <v>0</v>
      </c>
      <c r="I94" s="76">
        <v>13.06</v>
      </c>
      <c r="J94" s="76"/>
      <c r="K94" s="76">
        <v>0.74</v>
      </c>
      <c r="L94" s="76">
        <v>12.32</v>
      </c>
      <c r="M94" s="70"/>
      <c r="N94" s="57"/>
    </row>
    <row r="95" spans="1:16" ht="30" x14ac:dyDescent="0.25">
      <c r="A95" s="38">
        <v>88</v>
      </c>
      <c r="B95" s="39" t="s">
        <v>72</v>
      </c>
      <c r="C95" s="40" t="s">
        <v>576</v>
      </c>
      <c r="D95" s="75">
        <v>29.049999999999997</v>
      </c>
      <c r="E95" s="76">
        <v>13.45</v>
      </c>
      <c r="F95" s="76">
        <v>0</v>
      </c>
      <c r="G95" s="76">
        <v>6</v>
      </c>
      <c r="H95" s="76">
        <v>7.45</v>
      </c>
      <c r="I95" s="76">
        <v>15.6</v>
      </c>
      <c r="J95" s="76"/>
      <c r="K95" s="76"/>
      <c r="L95" s="76">
        <v>15.6</v>
      </c>
      <c r="M95" s="72"/>
      <c r="N95" s="57"/>
    </row>
    <row r="96" spans="1:16" ht="60" x14ac:dyDescent="0.25">
      <c r="A96" s="38">
        <v>89</v>
      </c>
      <c r="B96" s="39" t="s">
        <v>597</v>
      </c>
      <c r="C96" s="40" t="s">
        <v>577</v>
      </c>
      <c r="D96" s="75">
        <v>2.1</v>
      </c>
      <c r="E96" s="76">
        <v>0</v>
      </c>
      <c r="F96" s="76">
        <v>0</v>
      </c>
      <c r="G96" s="76">
        <v>0</v>
      </c>
      <c r="H96" s="76">
        <v>0</v>
      </c>
      <c r="I96" s="76">
        <v>2.1</v>
      </c>
      <c r="J96" s="76"/>
      <c r="K96" s="76">
        <v>1.6</v>
      </c>
      <c r="L96" s="76">
        <v>0.5</v>
      </c>
      <c r="M96" s="72"/>
      <c r="N96" s="57"/>
    </row>
    <row r="97" spans="1:16" ht="30" x14ac:dyDescent="0.25">
      <c r="A97" s="38">
        <v>90</v>
      </c>
      <c r="B97" s="39" t="s">
        <v>598</v>
      </c>
      <c r="C97" s="40" t="s">
        <v>507</v>
      </c>
      <c r="D97" s="75">
        <v>20.27</v>
      </c>
      <c r="E97" s="76">
        <v>20.27</v>
      </c>
      <c r="F97" s="76">
        <v>0</v>
      </c>
      <c r="G97" s="76">
        <v>3.96</v>
      </c>
      <c r="H97" s="76">
        <v>16.309999999999999</v>
      </c>
      <c r="I97" s="76">
        <v>0</v>
      </c>
      <c r="J97" s="76"/>
      <c r="K97" s="76"/>
      <c r="L97" s="76"/>
      <c r="M97" s="72"/>
      <c r="N97" s="57"/>
    </row>
    <row r="98" spans="1:16" ht="45" x14ac:dyDescent="0.25">
      <c r="A98" s="38">
        <v>91</v>
      </c>
      <c r="B98" s="39" t="s">
        <v>89</v>
      </c>
      <c r="C98" s="40" t="s">
        <v>546</v>
      </c>
      <c r="D98" s="75">
        <v>29.240000000000002</v>
      </c>
      <c r="E98" s="76">
        <v>25.14</v>
      </c>
      <c r="F98" s="76">
        <v>0</v>
      </c>
      <c r="G98" s="76">
        <v>0</v>
      </c>
      <c r="H98" s="76">
        <v>25.14</v>
      </c>
      <c r="I98" s="76">
        <v>4.0999999999999996</v>
      </c>
      <c r="J98" s="76"/>
      <c r="K98" s="76"/>
      <c r="L98" s="76">
        <v>4.0999999999999996</v>
      </c>
      <c r="M98" s="72"/>
      <c r="N98" s="57"/>
    </row>
    <row r="99" spans="1:16" ht="30" x14ac:dyDescent="0.25">
      <c r="A99" s="38">
        <v>92</v>
      </c>
      <c r="B99" s="39" t="s">
        <v>431</v>
      </c>
      <c r="C99" s="40" t="s">
        <v>506</v>
      </c>
      <c r="D99" s="77">
        <v>6.35</v>
      </c>
      <c r="E99" s="76">
        <v>2.73</v>
      </c>
      <c r="F99" s="76">
        <v>0</v>
      </c>
      <c r="G99" s="76">
        <v>2.73</v>
      </c>
      <c r="H99" s="76">
        <v>0</v>
      </c>
      <c r="I99" s="76">
        <v>3.62</v>
      </c>
      <c r="J99" s="76"/>
      <c r="K99" s="76"/>
      <c r="L99" s="76">
        <v>3.62</v>
      </c>
      <c r="M99" s="70"/>
      <c r="N99" s="57"/>
    </row>
    <row r="100" spans="1:16" ht="30" x14ac:dyDescent="0.25">
      <c r="A100" s="38">
        <v>93</v>
      </c>
      <c r="B100" s="39" t="s">
        <v>442</v>
      </c>
      <c r="C100" s="40" t="s">
        <v>507</v>
      </c>
      <c r="D100" s="77">
        <v>17.2</v>
      </c>
      <c r="E100" s="76">
        <v>13.440000000000001</v>
      </c>
      <c r="F100" s="76">
        <v>0</v>
      </c>
      <c r="G100" s="76">
        <v>2.97</v>
      </c>
      <c r="H100" s="76">
        <v>10.47</v>
      </c>
      <c r="I100" s="76">
        <v>3.76</v>
      </c>
      <c r="J100" s="76"/>
      <c r="K100" s="76"/>
      <c r="L100" s="76">
        <v>3.76</v>
      </c>
      <c r="M100" s="70"/>
      <c r="N100" s="57"/>
    </row>
    <row r="101" spans="1:16" ht="60" x14ac:dyDescent="0.25">
      <c r="A101" s="38">
        <v>94</v>
      </c>
      <c r="B101" s="39" t="s">
        <v>599</v>
      </c>
      <c r="C101" s="40" t="s">
        <v>516</v>
      </c>
      <c r="D101" s="75">
        <v>36.019999999999996</v>
      </c>
      <c r="E101" s="76">
        <v>36.019999999999996</v>
      </c>
      <c r="F101" s="76">
        <v>0</v>
      </c>
      <c r="G101" s="76">
        <v>18.95</v>
      </c>
      <c r="H101" s="76">
        <v>17.07</v>
      </c>
      <c r="I101" s="76">
        <v>0</v>
      </c>
      <c r="J101" s="76"/>
      <c r="K101" s="76"/>
      <c r="L101" s="76"/>
      <c r="M101" s="72"/>
      <c r="N101" s="57"/>
    </row>
    <row r="102" spans="1:16" ht="45" x14ac:dyDescent="0.25">
      <c r="A102" s="38">
        <v>95</v>
      </c>
      <c r="B102" s="39" t="s">
        <v>26</v>
      </c>
      <c r="C102" s="40" t="s">
        <v>517</v>
      </c>
      <c r="D102" s="75">
        <v>6.4</v>
      </c>
      <c r="E102" s="76">
        <v>6.4</v>
      </c>
      <c r="F102" s="76">
        <v>0</v>
      </c>
      <c r="G102" s="76">
        <v>0.4</v>
      </c>
      <c r="H102" s="76">
        <v>6</v>
      </c>
      <c r="I102" s="76">
        <v>0</v>
      </c>
      <c r="J102" s="76"/>
      <c r="K102" s="76"/>
      <c r="L102" s="76"/>
      <c r="M102" s="72"/>
      <c r="N102" s="57"/>
    </row>
    <row r="103" spans="1:16" ht="60" x14ac:dyDescent="0.25">
      <c r="A103" s="38">
        <v>96</v>
      </c>
      <c r="B103" s="39" t="s">
        <v>28</v>
      </c>
      <c r="C103" s="40" t="s">
        <v>518</v>
      </c>
      <c r="D103" s="75">
        <v>14.179999999999998</v>
      </c>
      <c r="E103" s="76">
        <v>13.739999999999998</v>
      </c>
      <c r="F103" s="76">
        <v>0</v>
      </c>
      <c r="G103" s="76">
        <v>2.36</v>
      </c>
      <c r="H103" s="76">
        <v>11.379999999999999</v>
      </c>
      <c r="I103" s="76">
        <v>0.44</v>
      </c>
      <c r="J103" s="76"/>
      <c r="K103" s="76">
        <v>0.44</v>
      </c>
      <c r="L103" s="76"/>
      <c r="M103" s="72"/>
      <c r="N103" s="57"/>
    </row>
    <row r="104" spans="1:16" ht="60" x14ac:dyDescent="0.25">
      <c r="A104" s="38">
        <v>97</v>
      </c>
      <c r="B104" s="39" t="s">
        <v>56</v>
      </c>
      <c r="C104" s="40" t="s">
        <v>529</v>
      </c>
      <c r="D104" s="75">
        <v>61.46</v>
      </c>
      <c r="E104" s="76">
        <v>57.57</v>
      </c>
      <c r="F104" s="76">
        <v>0</v>
      </c>
      <c r="G104" s="76">
        <v>4.3</v>
      </c>
      <c r="H104" s="76">
        <v>53.27</v>
      </c>
      <c r="I104" s="76">
        <v>3.89</v>
      </c>
      <c r="J104" s="76"/>
      <c r="K104" s="76"/>
      <c r="L104" s="76">
        <v>3.89</v>
      </c>
      <c r="M104" s="72"/>
      <c r="N104" s="57"/>
    </row>
    <row r="105" spans="1:16" ht="45" x14ac:dyDescent="0.25">
      <c r="A105" s="38">
        <v>98</v>
      </c>
      <c r="B105" s="39" t="s">
        <v>58</v>
      </c>
      <c r="C105" s="40" t="s">
        <v>530</v>
      </c>
      <c r="D105" s="75">
        <v>72.36</v>
      </c>
      <c r="E105" s="76">
        <v>31.11</v>
      </c>
      <c r="F105" s="76">
        <v>0</v>
      </c>
      <c r="G105" s="76">
        <v>4.6500000000000004</v>
      </c>
      <c r="H105" s="76">
        <v>26.46</v>
      </c>
      <c r="I105" s="76">
        <v>41.25</v>
      </c>
      <c r="J105" s="76"/>
      <c r="K105" s="76"/>
      <c r="L105" s="76">
        <v>41.25</v>
      </c>
      <c r="M105" s="72"/>
      <c r="N105" s="57"/>
      <c r="P105" s="69"/>
    </row>
    <row r="106" spans="1:16" ht="45" x14ac:dyDescent="0.25">
      <c r="A106" s="38">
        <v>99</v>
      </c>
      <c r="B106" s="39" t="s">
        <v>600</v>
      </c>
      <c r="C106" s="40" t="s">
        <v>533</v>
      </c>
      <c r="D106" s="75">
        <v>13.629999999999999</v>
      </c>
      <c r="E106" s="76">
        <v>9.57</v>
      </c>
      <c r="F106" s="76">
        <v>0</v>
      </c>
      <c r="G106" s="76">
        <v>8.56</v>
      </c>
      <c r="H106" s="76">
        <v>1.01</v>
      </c>
      <c r="I106" s="76">
        <v>4.0599999999999996</v>
      </c>
      <c r="J106" s="76"/>
      <c r="K106" s="76">
        <v>0.14000000000000001</v>
      </c>
      <c r="L106" s="76">
        <v>3.92</v>
      </c>
      <c r="M106" s="72"/>
      <c r="N106" s="57"/>
    </row>
    <row r="107" spans="1:16" ht="60" x14ac:dyDescent="0.25">
      <c r="A107" s="38">
        <v>100</v>
      </c>
      <c r="B107" s="39" t="s">
        <v>79</v>
      </c>
      <c r="C107" s="40" t="s">
        <v>541</v>
      </c>
      <c r="D107" s="75">
        <v>1.17</v>
      </c>
      <c r="E107" s="76">
        <v>1.17</v>
      </c>
      <c r="F107" s="76">
        <v>0</v>
      </c>
      <c r="G107" s="76">
        <v>1</v>
      </c>
      <c r="H107" s="76">
        <v>0.17</v>
      </c>
      <c r="I107" s="76">
        <v>0</v>
      </c>
      <c r="J107" s="76"/>
      <c r="K107" s="76"/>
      <c r="L107" s="76"/>
      <c r="M107" s="72"/>
      <c r="N107" s="57"/>
    </row>
    <row r="108" spans="1:16" ht="75" x14ac:dyDescent="0.25">
      <c r="A108" s="38">
        <v>101</v>
      </c>
      <c r="B108" s="39" t="s">
        <v>87</v>
      </c>
      <c r="C108" s="40" t="s">
        <v>545</v>
      </c>
      <c r="D108" s="75">
        <v>46.21</v>
      </c>
      <c r="E108" s="76">
        <v>36.200000000000003</v>
      </c>
      <c r="F108" s="76">
        <v>0</v>
      </c>
      <c r="G108" s="76">
        <v>26.290000000000003</v>
      </c>
      <c r="H108" s="76">
        <v>9.91</v>
      </c>
      <c r="I108" s="76">
        <v>10.01</v>
      </c>
      <c r="J108" s="76"/>
      <c r="K108" s="76">
        <v>0.76</v>
      </c>
      <c r="L108" s="76">
        <v>9.25</v>
      </c>
      <c r="M108" s="72"/>
      <c r="N108" s="57"/>
    </row>
    <row r="109" spans="1:16" ht="45" x14ac:dyDescent="0.25">
      <c r="A109" s="38">
        <v>102</v>
      </c>
      <c r="B109" s="39" t="s">
        <v>261</v>
      </c>
      <c r="C109" s="40" t="s">
        <v>508</v>
      </c>
      <c r="D109" s="77">
        <v>26.69</v>
      </c>
      <c r="E109" s="76">
        <v>7.17</v>
      </c>
      <c r="F109" s="76">
        <v>0</v>
      </c>
      <c r="G109" s="76">
        <v>1.06</v>
      </c>
      <c r="H109" s="76">
        <v>6.11</v>
      </c>
      <c r="I109" s="76">
        <v>19.52</v>
      </c>
      <c r="J109" s="76"/>
      <c r="K109" s="76">
        <v>5.27</v>
      </c>
      <c r="L109" s="76">
        <v>14.25</v>
      </c>
      <c r="M109" s="70"/>
      <c r="N109" s="57"/>
    </row>
    <row r="110" spans="1:16" ht="45" x14ac:dyDescent="0.25">
      <c r="A110" s="38">
        <v>103</v>
      </c>
      <c r="B110" s="39" t="s">
        <v>263</v>
      </c>
      <c r="C110" s="40" t="s">
        <v>509</v>
      </c>
      <c r="D110" s="77">
        <v>30.71</v>
      </c>
      <c r="E110" s="76">
        <v>18.09</v>
      </c>
      <c r="F110" s="76">
        <v>0</v>
      </c>
      <c r="G110" s="76">
        <v>17.940000000000001</v>
      </c>
      <c r="H110" s="76">
        <v>0.15</v>
      </c>
      <c r="I110" s="76">
        <v>12.620000000000001</v>
      </c>
      <c r="J110" s="76"/>
      <c r="K110" s="76">
        <v>1.21</v>
      </c>
      <c r="L110" s="76">
        <v>11.41</v>
      </c>
      <c r="M110" s="70"/>
      <c r="N110" s="57"/>
    </row>
    <row r="111" spans="1:16" ht="30" x14ac:dyDescent="0.25">
      <c r="A111" s="38">
        <v>104</v>
      </c>
      <c r="B111" s="39" t="s">
        <v>268</v>
      </c>
      <c r="C111" s="40" t="s">
        <v>510</v>
      </c>
      <c r="D111" s="77">
        <v>10</v>
      </c>
      <c r="E111" s="76">
        <v>0.37</v>
      </c>
      <c r="F111" s="76">
        <v>0</v>
      </c>
      <c r="G111" s="76">
        <v>0.37</v>
      </c>
      <c r="H111" s="76">
        <v>0</v>
      </c>
      <c r="I111" s="76">
        <v>9.6300000000000008</v>
      </c>
      <c r="J111" s="76"/>
      <c r="K111" s="76"/>
      <c r="L111" s="76">
        <v>9.6300000000000008</v>
      </c>
      <c r="M111" s="70"/>
      <c r="N111" s="57"/>
    </row>
    <row r="112" spans="1:16" ht="30" x14ac:dyDescent="0.25">
      <c r="A112" s="38">
        <v>105</v>
      </c>
      <c r="B112" s="39" t="s">
        <v>420</v>
      </c>
      <c r="C112" s="40" t="s">
        <v>511</v>
      </c>
      <c r="D112" s="77">
        <v>9.9600000000000009</v>
      </c>
      <c r="E112" s="76">
        <v>2.2200000000000002</v>
      </c>
      <c r="F112" s="76">
        <v>0</v>
      </c>
      <c r="G112" s="76">
        <v>2.1</v>
      </c>
      <c r="H112" s="76">
        <v>0.12</v>
      </c>
      <c r="I112" s="76">
        <v>7.74</v>
      </c>
      <c r="J112" s="76"/>
      <c r="K112" s="76"/>
      <c r="L112" s="76">
        <v>7.74</v>
      </c>
      <c r="M112" s="70"/>
      <c r="N112" s="57"/>
    </row>
    <row r="113" spans="1:14" ht="30" x14ac:dyDescent="0.25">
      <c r="A113" s="38">
        <v>106</v>
      </c>
      <c r="B113" s="39" t="s">
        <v>466</v>
      </c>
      <c r="C113" s="40" t="s">
        <v>512</v>
      </c>
      <c r="D113" s="77">
        <v>100</v>
      </c>
      <c r="E113" s="76">
        <v>99.73</v>
      </c>
      <c r="F113" s="76">
        <v>0</v>
      </c>
      <c r="G113" s="76">
        <v>99.73</v>
      </c>
      <c r="H113" s="76">
        <v>0</v>
      </c>
      <c r="I113" s="76">
        <v>0.27</v>
      </c>
      <c r="J113" s="76"/>
      <c r="K113" s="76"/>
      <c r="L113" s="76">
        <v>0.27</v>
      </c>
      <c r="M113" s="70"/>
      <c r="N113" s="57"/>
    </row>
    <row r="114" spans="1:14" ht="21" customHeight="1" x14ac:dyDescent="0.25">
      <c r="E114" s="51"/>
      <c r="F114" s="51"/>
      <c r="G114" s="51"/>
      <c r="H114" s="51"/>
    </row>
    <row r="115" spans="1:14" ht="20.25" customHeight="1" x14ac:dyDescent="0.25"/>
    <row r="120" spans="1:14" x14ac:dyDescent="0.25">
      <c r="C120" s="52"/>
      <c r="D120" s="67"/>
    </row>
  </sheetData>
  <autoFilter ref="B2:L115" xr:uid="{00000000-0009-0000-0000-000001000000}">
    <filterColumn colId="3" showButton="0"/>
    <filterColumn colId="4" showButton="0"/>
    <filterColumn colId="5" showButton="0"/>
    <filterColumn colId="6" showButton="0"/>
    <filterColumn colId="7" showButton="0"/>
    <filterColumn colId="8" showButton="0"/>
    <filterColumn colId="9" showButton="0"/>
  </autoFilter>
  <mergeCells count="7">
    <mergeCell ref="A1:L1"/>
    <mergeCell ref="A2:A3"/>
    <mergeCell ref="B2:B3"/>
    <mergeCell ref="C2:C3"/>
    <mergeCell ref="D2:D3"/>
    <mergeCell ref="E2:H2"/>
    <mergeCell ref="I2:L2"/>
  </mergeCells>
  <pageMargins left="0.35433070866141736" right="0.19685039370078741" top="0.35433070866141736" bottom="0.39370078740157483" header="0.31496062992125984" footer="0.19685039370078741"/>
  <pageSetup paperSize="8" scale="60" orientation="landscape" verticalDpi="30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 B1.DA đã CMĐSDR-cat ra N3LR</vt:lpstr>
      <vt:lpstr> B2.DA chưa chuyển MĐSDR</vt:lpstr>
      <vt:lpstr>B3.DA nằm ngoài 3lr theo 1961</vt:lpstr>
      <vt:lpstr>B4A.DCQH-BVPTR-HC 2023</vt:lpstr>
      <vt:lpstr>B4B.DCQH-BVPTR-3LR 2023</vt:lpstr>
      <vt:lpstr>DANH MỤC DỰ ÁN CMĐSDR</vt:lpstr>
      <vt:lpstr>' B1.DA đã CMĐSDR-cat ra N3LR'!Print_Titles</vt:lpstr>
      <vt:lpstr>' B2.DA chưa chuyển MĐSDR'!Print_Titles</vt:lpstr>
      <vt:lpstr>'B3.DA nằm ngoài 3lr theo 1961'!Print_Titles</vt:lpstr>
      <vt:lpstr>'B4A.DCQH-BVPTR-HC 2023'!Print_Titles</vt:lpstr>
      <vt:lpstr>'B4B.DCQH-BVPTR-3LR 2023'!Print_Titles</vt:lpstr>
      <vt:lpstr>'DANH MỤC DỰ ÁN CMĐSDR'!Print_Titles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Welcome</dc:creator>
  <cp:lastModifiedBy>Administrator</cp:lastModifiedBy>
  <cp:lastPrinted>2023-02-28T07:43:36Z</cp:lastPrinted>
  <dcterms:created xsi:type="dcterms:W3CDTF">2023-02-22T07:56:38Z</dcterms:created>
  <dcterms:modified xsi:type="dcterms:W3CDTF">2023-03-06T09:05:00Z</dcterms:modified>
</cp:coreProperties>
</file>