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65" firstSheet="2" activeTab="7"/>
  </bookViews>
  <sheets>
    <sheet name="Vuot thu 2022" sheetId="5" state="hidden" r:id="rId1"/>
    <sheet name="Công nợ các dự án" sheetId="9" state="hidden" r:id="rId2"/>
    <sheet name="TTQD" sheetId="2" r:id="rId3"/>
    <sheet name="DC KH2022" sheetId="6" state="hidden" r:id="rId4"/>
    <sheet name="Von sinh thai" sheetId="7" state="hidden" r:id="rId5"/>
    <sheet name="So" sheetId="8" r:id="rId6"/>
    <sheet name="UB trinh" sheetId="10" r:id="rId7"/>
    <sheet name="NQ HDND" sheetId="11" r:id="rId8"/>
  </sheets>
  <definedNames>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Goi8" hidden="1">{"'Sheet1'!$L$16"}</definedName>
    <definedName name="___Lan1" hidden="1">{"'Sheet1'!$L$16"}</definedName>
    <definedName name="___LAN3" hidden="1">{"'Sheet1'!$L$16"}</definedName>
    <definedName name="___PA3" hidden="1">{"'Sheet1'!$L$16"}</definedName>
    <definedName name="___tt3"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Goi8" hidden="1">{"'Sheet1'!$L$16"}</definedName>
    <definedName name="__Lan1" hidden="1">{"'Sheet1'!$L$16"}</definedName>
    <definedName name="__LAN3" hidden="1">{"'Sheet1'!$L$16"}</definedName>
    <definedName name="__PA3" hidden="1">{"'Sheet1'!$L$16"}</definedName>
    <definedName name="__tt3" hidden="1">{"'Sheet1'!$L$16"}</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n2" localSheetId="1" hidden="1">{"'Sheet1'!$L$16"}</definedName>
    <definedName name="_ban2" hidden="1">{"'Sheet1'!$L$16"}</definedName>
    <definedName name="_Builtin155" hidden="1">#N/A</definedName>
    <definedName name="_cep1" localSheetId="1" hidden="1">{"'Sheet1'!$L$16"}</definedName>
    <definedName name="_cep1" hidden="1">{"'Sheet1'!$L$16"}</definedName>
    <definedName name="_Coc39" localSheetId="1" hidden="1">{"'Sheet1'!$L$16"}</definedName>
    <definedName name="_Coc39" hidden="1">{"'Sheet1'!$L$16"}</definedName>
    <definedName name="_Fill" localSheetId="1" hidden="1">#REF!</definedName>
    <definedName name="_Fill" hidden="1">#REF!</definedName>
    <definedName name="_Goi8" localSheetId="1" hidden="1">{"'Sheet1'!$L$16"}</definedName>
    <definedName name="_Goi8" hidden="1">{"'Sheet1'!$L$16"}</definedName>
    <definedName name="_h1" localSheetId="1" hidden="1">{"'Sheet1'!$L$16"}</definedName>
    <definedName name="_h1" hidden="1">{"'Sheet1'!$L$16"}</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H08" localSheetId="1" hidden="1">{#N/A,#N/A,FALSE,"Chi tiÆt"}</definedName>
    <definedName name="_KH08" hidden="1">{#N/A,#N/A,FALSE,"Chi tiÆt"}</definedName>
    <definedName name="_Lan1" localSheetId="1" hidden="1">{"'Sheet1'!$L$16"}</definedName>
    <definedName name="_Lan1" hidden="1">{"'Sheet1'!$L$16"}</definedName>
    <definedName name="_LAN3" localSheetId="1" hidden="1">{"'Sheet1'!$L$16"}</definedName>
    <definedName name="_LAN3" hidden="1">{"'Sheet1'!$L$16"}</definedName>
    <definedName name="_lk2" localSheetId="1" hidden="1">{"'Sheet1'!$L$16"}</definedName>
    <definedName name="_lk2" hidden="1">{"'Sheet1'!$L$16"}</definedName>
    <definedName name="_M36" localSheetId="1" hidden="1">{"'Sheet1'!$L$16"}</definedName>
    <definedName name="_M36" hidden="1">{"'Sheet1'!$L$16"}</definedName>
    <definedName name="_Order1" hidden="1">255</definedName>
    <definedName name="_Order2" hidden="1">255</definedName>
    <definedName name="_PA3" localSheetId="1" hidden="1">{"'Sheet1'!$L$16"}</definedName>
    <definedName name="_PA3" hidden="1">{"'Sheet1'!$L$16"}</definedName>
    <definedName name="_phu2" localSheetId="1" hidden="1">{"'Sheet1'!$L$16"}</definedName>
    <definedName name="_phu2" hidden="1">{"'Sheet1'!$L$16"}</definedName>
    <definedName name="_Sort" localSheetId="1" hidden="1">#REF!</definedName>
    <definedName name="_Sort" localSheetId="0" hidden="1">#REF!</definedName>
    <definedName name="_Sort" hidden="1">#REF!</definedName>
    <definedName name="_Tru21" localSheetId="1" hidden="1">{"'Sheet1'!$L$16"}</definedName>
    <definedName name="_Tru21" hidden="1">{"'Sheet1'!$L$16"}</definedName>
    <definedName name="_tt3" localSheetId="1" hidden="1">{"'Sheet1'!$L$16"}</definedName>
    <definedName name="_tt3" hidden="1">{"'Sheet1'!$L$16"}</definedName>
    <definedName name="_TT31" localSheetId="1" hidden="1">{"'Sheet1'!$L$16"}</definedName>
    <definedName name="_TT31" hidden="1">{"'Sheet1'!$L$16"}</definedName>
    <definedName name="AccessDatabase" hidden="1">"C:\My Documents\LeBinh\Xls\VP Cong ty\FORM.mdb"</definedName>
    <definedName name="ADADADD" localSheetId="1" hidden="1">{"'Sheet1'!$L$16"}</definedName>
    <definedName name="ADADADD" hidden="1">{"'Sheet1'!$L$16"}</definedName>
    <definedName name="anscount" hidden="1">1</definedName>
    <definedName name="ATGT" localSheetId="1" hidden="1">{"'Sheet1'!$L$16"}</definedName>
    <definedName name="ATGT" hidden="1">{"'Sheet1'!$L$16"}</definedName>
    <definedName name="chitietbgiang2" localSheetId="1" hidden="1">{"'Sheet1'!$L$16"}</definedName>
    <definedName name="chitietbgiang2" hidden="1">{"'Sheet1'!$L$16"}</definedName>
    <definedName name="Coc_60" localSheetId="1" hidden="1">{"'Sheet1'!$L$16"}</definedName>
    <definedName name="Coc_60" hidden="1">{"'Sheet1'!$L$16"}</definedName>
    <definedName name="CTCT1" localSheetId="1" hidden="1">{"'Sheet1'!$L$16"}</definedName>
    <definedName name="CTCT1" hidden="1">{"'Sheet1'!$L$16"}</definedName>
    <definedName name="dđ" localSheetId="1" hidden="1">{"'Sheet1'!$L$16"}</definedName>
    <definedName name="dđ" hidden="1">{"'Sheet1'!$L$16"}</definedName>
    <definedName name="DenDK" localSheetId="1" hidden="1">{"'Sheet1'!$L$16"}</definedName>
    <definedName name="DenDK" hidden="1">{"'Sheet1'!$L$16"}</definedName>
    <definedName name="dgctp2" localSheetId="1" hidden="1">{"'Sheet1'!$L$16"}</definedName>
    <definedName name="dgctp2" hidden="1">{"'Sheet1'!$L$16"}</definedName>
    <definedName name="fdfsf" localSheetId="1" hidden="1">{#N/A,#N/A,FALSE,"Chi tiÆt"}</definedName>
    <definedName name="fdfsf" hidden="1">{#N/A,#N/A,FALSE,"Chi tiÆt"}</definedName>
    <definedName name="fff" localSheetId="1" hidden="1">{"'Sheet1'!$L$16"}</definedName>
    <definedName name="fff" hidden="1">{"'Sheet1'!$L$16"}</definedName>
    <definedName name="fsdfdsf" localSheetId="1" hidden="1">{"'Sheet1'!$L$16"}</definedName>
    <definedName name="fsdfdsf" hidden="1">{"'Sheet1'!$L$16"}</definedName>
    <definedName name="h" localSheetId="1" hidden="1">{"'Sheet1'!$L$16"}</definedName>
    <definedName name="h" hidden="1">{"'Sheet1'!$L$16"}</definedName>
    <definedName name="ha" localSheetId="1" hidden="1">{"'Sheet1'!$L$16"}</definedName>
    <definedName name="ha" hidden="1">{"'Sheet1'!$L$16"}</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1" hidden="1">{"'Sheet1'!$L$16"}</definedName>
    <definedName name="htrhrt" hidden="1">{"'Sheet1'!$L$16"}</definedName>
    <definedName name="hu" localSheetId="1" hidden="1">{"'Sheet1'!$L$16"}</definedName>
    <definedName name="hu" hidden="1">{"'Sheet1'!$L$16"}</definedName>
    <definedName name="hung" localSheetId="1" hidden="1">{"'Sheet1'!$L$16"}</definedName>
    <definedName name="hung" hidden="1">{"'Sheet1'!$L$16"}</definedName>
    <definedName name="huy" localSheetId="1" hidden="1">{"'Sheet1'!$L$16"}</definedName>
    <definedName name="huy" hidden="1">{"'Sheet1'!$L$16"}</definedName>
    <definedName name="khla09" localSheetId="1" hidden="1">{"'Sheet1'!$L$16"}</definedName>
    <definedName name="khla09" hidden="1">{"'Sheet1'!$L$16"}</definedName>
    <definedName name="khongtruotgia" localSheetId="1" hidden="1">{"'Sheet1'!$L$16"}</definedName>
    <definedName name="khongtruotgia" hidden="1">{"'Sheet1'!$L$16"}</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KLduonggiaods" localSheetId="1" hidden="1">{"'Sheet1'!$L$16"}</definedName>
    <definedName name="KLduonggiaods" hidden="1">{"'Sheet1'!$L$16"}</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langson" localSheetId="1" hidden="1">{"'Sheet1'!$L$16"}</definedName>
    <definedName name="langson" hidden="1">{"'Sheet1'!$L$16"}</definedName>
    <definedName name="mo" localSheetId="1" hidden="1">{"'Sheet1'!$L$16"}</definedName>
    <definedName name="mo" hidden="1">{"'Sheet1'!$L$16"}</definedName>
    <definedName name="moi" localSheetId="1" hidden="1">{"'Sheet1'!$L$16"}</definedName>
    <definedName name="moi" hidden="1">{"'Sheet1'!$L$16"}</definedName>
    <definedName name="nam" localSheetId="1" hidden="1">{"'Sheet1'!$L$16"}</definedName>
    <definedName name="nam" hidden="1">{"'Sheet1'!$L$16"}</definedName>
    <definedName name="NHANH2_CG4" localSheetId="1" hidden="1">{"'Sheet1'!$L$16"}</definedName>
    <definedName name="NHANH2_CG4" hidden="1">{"'Sheet1'!$L$16"}</definedName>
    <definedName name="PAIII_" localSheetId="1" hidden="1">{"'Sheet1'!$L$16"}</definedName>
    <definedName name="PAIII_" hidden="1">{"'Sheet1'!$L$16"}</definedName>
    <definedName name="PMS" localSheetId="1" hidden="1">{"'Sheet1'!$L$16"}</definedName>
    <definedName name="PMS" hidden="1">{"'Sheet1'!$L$16"}</definedName>
    <definedName name="_xlnm.Print_Area" localSheetId="3">'DC KH2022'!$A$1:$P$23</definedName>
    <definedName name="_xlnm.Print_Area" localSheetId="2">TTQD!$A$1:$Q$29</definedName>
    <definedName name="_xlnm.Print_Area" localSheetId="4">'Von sinh thai'!$A$1:$G$21</definedName>
    <definedName name="_xlnm.Print_Area" localSheetId="0">'Vuot thu 2022'!$A$1:$H$12</definedName>
    <definedName name="_xlnm.Print_Titles" localSheetId="3">'DC KH2022'!$4:$6</definedName>
    <definedName name="_xlnm.Print_Titles" localSheetId="2">TTQD!$4:$6</definedName>
    <definedName name="_xlnm.Print_Titles" localSheetId="0">'Vuot thu 2022'!$3:$5</definedName>
    <definedName name="sdbv" localSheetId="1" hidden="1">{"'Sheet1'!$L$16"}</definedName>
    <definedName name="sdbv" hidden="1">{"'Sheet1'!$L$16"}</definedName>
    <definedName name="Sosanh2" localSheetId="1" hidden="1">{"'Sheet1'!$L$16"}</definedName>
    <definedName name="Sosanh2" hidden="1">{"'Sheet1'!$L$16"}</definedName>
    <definedName name="T.3" localSheetId="1" hidden="1">{"'Sheet1'!$L$16"}</definedName>
    <definedName name="T.3" hidden="1">{"'Sheet1'!$L$16"}</definedName>
    <definedName name="th" localSheetId="1" hidden="1">{"'Sheet1'!$L$16"}</definedName>
    <definedName name="th" hidden="1">{"'Sheet1'!$L$16"}</definedName>
    <definedName name="tha" localSheetId="1" hidden="1">{"'Sheet1'!$L$16"}</definedName>
    <definedName name="tha" hidden="1">{"'Sheet1'!$L$16"}</definedName>
    <definedName name="thai" localSheetId="1" hidden="1">{"'Sheet1'!$L$16"}</definedName>
    <definedName name="thai" hidden="1">{"'Sheet1'!$L$16"}</definedName>
    <definedName name="thanh" localSheetId="1" hidden="1">{"'Sheet1'!$L$16"}</definedName>
    <definedName name="thanh" hidden="1">{"'Sheet1'!$L$16"}</definedName>
    <definedName name="thu" localSheetId="1" hidden="1">{"'Sheet1'!$L$16"}</definedName>
    <definedName name="thu" hidden="1">{"'Sheet1'!$L$16"}</definedName>
    <definedName name="tuyennhanh" localSheetId="1" hidden="1">{"'Sheet1'!$L$16"}</definedName>
    <definedName name="tuyennhanh" hidden="1">{"'Sheet1'!$L$16"}</definedName>
    <definedName name="VATM" localSheetId="1" hidden="1">{"'Sheet1'!$L$16"}</definedName>
    <definedName name="VATM" hidden="1">{"'Sheet1'!$L$16"}</definedName>
    <definedName name="vcoto" localSheetId="1" hidden="1">{"'Sheet1'!$L$16"}</definedName>
    <definedName name="vcoto" hidden="1">{"'Sheet1'!$L$16"}</definedName>
    <definedName name="VH" localSheetId="1" hidden="1">{"'Sheet1'!$L$16"}</definedName>
    <definedName name="VH" hidden="1">{"'Sheet1'!$L$16"}</definedName>
    <definedName name="Viet" localSheetId="1" hidden="1">{"'Sheet1'!$L$16"}</definedName>
    <definedName name="Viet" hidden="1">{"'Sheet1'!$L$16"}</definedName>
    <definedName name="vlct" localSheetId="1" hidden="1">{"'Sheet1'!$L$16"}</definedName>
    <definedName name="vlct" hidden="1">{"'Sheet1'!$L$16"}</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ls" localSheetId="1" hidden="1">{"'Sheet1'!$L$16"}</definedName>
    <definedName name="xls" hidden="1">{"'Sheet1'!$L$16"}</definedName>
    <definedName name="xlttbninh" localSheetId="1" hidden="1">{"'Sheet1'!$L$16"}</definedName>
    <definedName name="xlttbninh" hidden="1">{"'Sheet1'!$L$16"}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11" l="1"/>
  <c r="P32" i="11"/>
  <c r="N31" i="11"/>
  <c r="P31" i="11" s="1"/>
  <c r="P30" i="11"/>
  <c r="N29" i="11"/>
  <c r="P29" i="11" s="1"/>
  <c r="H28" i="11"/>
  <c r="P28" i="11" s="1"/>
  <c r="P26" i="11"/>
  <c r="G26" i="11"/>
  <c r="P25" i="11"/>
  <c r="G25" i="11"/>
  <c r="P24" i="11"/>
  <c r="G24" i="11"/>
  <c r="G23" i="11"/>
  <c r="N23" i="11" s="1"/>
  <c r="P23" i="11" s="1"/>
  <c r="G22" i="11"/>
  <c r="N22" i="11" s="1"/>
  <c r="P22" i="11" s="1"/>
  <c r="G21" i="11"/>
  <c r="N21" i="11" s="1"/>
  <c r="P20" i="11"/>
  <c r="G20" i="11"/>
  <c r="P19" i="11"/>
  <c r="G19" i="11"/>
  <c r="P18" i="11"/>
  <c r="P17" i="11"/>
  <c r="G17" i="11"/>
  <c r="A17" i="11"/>
  <c r="A18" i="11" s="1"/>
  <c r="A19" i="11" s="1"/>
  <c r="A20" i="11" s="1"/>
  <c r="A21" i="11" s="1"/>
  <c r="A22" i="11" s="1"/>
  <c r="A23" i="11" s="1"/>
  <c r="A24" i="11" s="1"/>
  <c r="A25" i="11" s="1"/>
  <c r="P16" i="11"/>
  <c r="M15" i="11"/>
  <c r="L15" i="11"/>
  <c r="K15" i="11"/>
  <c r="J15" i="11"/>
  <c r="I15" i="11"/>
  <c r="H15" i="11"/>
  <c r="P14" i="11"/>
  <c r="P13" i="11"/>
  <c r="I13" i="11"/>
  <c r="J13" i="11" s="1"/>
  <c r="P11" i="11"/>
  <c r="M11" i="11"/>
  <c r="I11" i="11"/>
  <c r="J11" i="11" s="1"/>
  <c r="P10" i="11"/>
  <c r="O10" i="11"/>
  <c r="L10" i="11"/>
  <c r="K10" i="11"/>
  <c r="I10" i="11"/>
  <c r="H10" i="11"/>
  <c r="L9" i="11"/>
  <c r="K9" i="11"/>
  <c r="I9" i="11"/>
  <c r="J10" i="11" l="1"/>
  <c r="J9" i="11" s="1"/>
  <c r="N15" i="11"/>
  <c r="P21" i="11"/>
  <c r="P15" i="11" s="1"/>
  <c r="M13" i="11"/>
  <c r="M10" i="11" s="1"/>
  <c r="M9" i="11" s="1"/>
  <c r="P33" i="10"/>
  <c r="P32" i="10"/>
  <c r="N31" i="10"/>
  <c r="P31" i="10" s="1"/>
  <c r="P30" i="10"/>
  <c r="P29" i="10"/>
  <c r="N29" i="10"/>
  <c r="P28" i="10"/>
  <c r="H28" i="10"/>
  <c r="P26" i="10"/>
  <c r="G26" i="10"/>
  <c r="P25" i="10"/>
  <c r="G25" i="10"/>
  <c r="P24" i="10"/>
  <c r="G24" i="10"/>
  <c r="G23" i="10"/>
  <c r="N23" i="10" s="1"/>
  <c r="P23" i="10" s="1"/>
  <c r="G22" i="10"/>
  <c r="N22" i="10" s="1"/>
  <c r="P22" i="10" s="1"/>
  <c r="G21" i="10"/>
  <c r="N21" i="10" s="1"/>
  <c r="P20" i="10"/>
  <c r="G20" i="10"/>
  <c r="P19" i="10"/>
  <c r="G19" i="10"/>
  <c r="P18" i="10"/>
  <c r="P17" i="10"/>
  <c r="G17" i="10"/>
  <c r="A17" i="10"/>
  <c r="A18" i="10" s="1"/>
  <c r="A19" i="10" s="1"/>
  <c r="A20" i="10" s="1"/>
  <c r="A21" i="10" s="1"/>
  <c r="A22" i="10" s="1"/>
  <c r="A23" i="10" s="1"/>
  <c r="A24" i="10" s="1"/>
  <c r="A25" i="10" s="1"/>
  <c r="P16" i="10"/>
  <c r="M15" i="10"/>
  <c r="L15" i="10"/>
  <c r="K15" i="10"/>
  <c r="J15" i="10"/>
  <c r="I15" i="10"/>
  <c r="H15" i="10"/>
  <c r="P14" i="10"/>
  <c r="P13" i="10"/>
  <c r="I13" i="10"/>
  <c r="J13" i="10" s="1"/>
  <c r="P11" i="10"/>
  <c r="M11" i="10"/>
  <c r="I11" i="10"/>
  <c r="J11" i="10" s="1"/>
  <c r="J10" i="10" s="1"/>
  <c r="J9" i="10" s="1"/>
  <c r="P10" i="10"/>
  <c r="O10" i="10"/>
  <c r="L10" i="10"/>
  <c r="K10" i="10"/>
  <c r="I10" i="10"/>
  <c r="H10" i="10"/>
  <c r="L9" i="10"/>
  <c r="K9" i="10"/>
  <c r="I9" i="10"/>
  <c r="N15" i="10" l="1"/>
  <c r="P21" i="10"/>
  <c r="P15" i="10" s="1"/>
  <c r="M13" i="10"/>
  <c r="M10" i="10" s="1"/>
  <c r="M9" i="10" s="1"/>
  <c r="P28" i="8"/>
  <c r="H28" i="8"/>
  <c r="N29" i="8"/>
  <c r="P29" i="8" s="1"/>
  <c r="P30" i="8"/>
  <c r="P31" i="8"/>
  <c r="P32" i="8"/>
  <c r="P33" i="8"/>
  <c r="N31" i="8"/>
  <c r="H15" i="8"/>
  <c r="P26" i="8"/>
  <c r="G26" i="8"/>
  <c r="O10" i="8"/>
  <c r="H10" i="8"/>
  <c r="P14" i="8"/>
  <c r="F28" i="2" l="1"/>
  <c r="F27" i="2"/>
  <c r="F29" i="2" s="1"/>
  <c r="P24" i="2"/>
  <c r="P23" i="2"/>
  <c r="G23" i="2"/>
  <c r="P22" i="2"/>
  <c r="G22" i="2"/>
  <c r="N21" i="2"/>
  <c r="P21" i="2" s="1"/>
  <c r="G21" i="2"/>
  <c r="N20" i="2"/>
  <c r="P20" i="2" s="1"/>
  <c r="G20" i="2"/>
  <c r="N19" i="2"/>
  <c r="P19" i="2" s="1"/>
  <c r="S19" i="2" s="1"/>
  <c r="T19" i="2" s="1"/>
  <c r="G19" i="2"/>
  <c r="P18" i="2"/>
  <c r="G18" i="2"/>
  <c r="P17" i="2"/>
  <c r="G17" i="2"/>
  <c r="P16" i="2"/>
  <c r="G16" i="2"/>
  <c r="P15" i="2"/>
  <c r="G15" i="2"/>
  <c r="A15" i="2"/>
  <c r="A16" i="2" s="1"/>
  <c r="A17" i="2" s="1"/>
  <c r="A18" i="2" s="1"/>
  <c r="A19" i="2" s="1"/>
  <c r="A20" i="2" s="1"/>
  <c r="A21" i="2" s="1"/>
  <c r="A22" i="2" s="1"/>
  <c r="A23" i="2" s="1"/>
  <c r="A24" i="2" s="1"/>
  <c r="P14" i="2"/>
  <c r="O13" i="2"/>
  <c r="N13" i="2"/>
  <c r="M13" i="2"/>
  <c r="L13" i="2"/>
  <c r="K13" i="2"/>
  <c r="J13" i="2"/>
  <c r="I13" i="2"/>
  <c r="H13" i="2"/>
  <c r="S12" i="2"/>
  <c r="P12" i="2"/>
  <c r="I12" i="2"/>
  <c r="M12" i="2" s="1"/>
  <c r="M9" i="2" s="1"/>
  <c r="M8" i="2" s="1"/>
  <c r="P10" i="2"/>
  <c r="M10" i="2"/>
  <c r="I10" i="2"/>
  <c r="J10" i="2" s="1"/>
  <c r="P9" i="2"/>
  <c r="O9" i="2"/>
  <c r="N9" i="2"/>
  <c r="L9" i="2"/>
  <c r="K9" i="2"/>
  <c r="I9" i="2"/>
  <c r="H9" i="2"/>
  <c r="O8" i="2"/>
  <c r="S8" i="2" s="1"/>
  <c r="N8" i="2"/>
  <c r="L8" i="2"/>
  <c r="K8" i="2"/>
  <c r="I8" i="2"/>
  <c r="H8" i="2"/>
  <c r="P13" i="2" l="1"/>
  <c r="P8" i="2" s="1"/>
  <c r="R13" i="2"/>
  <c r="J12" i="2"/>
  <c r="J9" i="2" s="1"/>
  <c r="J8" i="2" s="1"/>
  <c r="G19" i="8"/>
  <c r="G20" i="8"/>
  <c r="G21" i="8"/>
  <c r="N21" i="8" s="1"/>
  <c r="G22" i="8"/>
  <c r="N22" i="8" s="1"/>
  <c r="P22" i="8" s="1"/>
  <c r="G23" i="8"/>
  <c r="N23" i="8" s="1"/>
  <c r="P23" i="8" s="1"/>
  <c r="G24" i="8"/>
  <c r="G25" i="8"/>
  <c r="P25" i="8"/>
  <c r="P24" i="8"/>
  <c r="P20" i="8"/>
  <c r="P19" i="8"/>
  <c r="P18" i="8"/>
  <c r="P17" i="8"/>
  <c r="G17" i="8"/>
  <c r="A17" i="8"/>
  <c r="A18" i="8" s="1"/>
  <c r="A19" i="8" s="1"/>
  <c r="A20" i="8" s="1"/>
  <c r="A21" i="8" s="1"/>
  <c r="A22" i="8" s="1"/>
  <c r="A23" i="8" s="1"/>
  <c r="A24" i="8" s="1"/>
  <c r="A25" i="8" s="1"/>
  <c r="P16" i="8"/>
  <c r="M15" i="8"/>
  <c r="L15" i="8"/>
  <c r="K15" i="8"/>
  <c r="J15" i="8"/>
  <c r="I15" i="8"/>
  <c r="P13" i="8"/>
  <c r="I13" i="8"/>
  <c r="J13" i="8" s="1"/>
  <c r="P11" i="8"/>
  <c r="P10" i="8" s="1"/>
  <c r="M11" i="8"/>
  <c r="I11" i="8"/>
  <c r="J11" i="8" s="1"/>
  <c r="L10" i="8"/>
  <c r="K10" i="8"/>
  <c r="K9" i="8"/>
  <c r="N15" i="8" l="1"/>
  <c r="J10" i="8"/>
  <c r="J9" i="8" s="1"/>
  <c r="L9" i="8"/>
  <c r="I10" i="8"/>
  <c r="I9" i="8" s="1"/>
  <c r="M13" i="8"/>
  <c r="M10" i="8" s="1"/>
  <c r="M9" i="8" s="1"/>
  <c r="P21" i="8"/>
  <c r="P15" i="8" s="1"/>
  <c r="M11" i="6" l="1"/>
  <c r="E11" i="9"/>
  <c r="F11" i="9" s="1"/>
  <c r="F10" i="9"/>
  <c r="F9" i="9"/>
  <c r="F8" i="9"/>
  <c r="F7" i="9"/>
  <c r="F6" i="9"/>
  <c r="D5" i="9"/>
  <c r="E5" i="9" l="1"/>
  <c r="F5" i="9"/>
  <c r="E17" i="7" l="1"/>
  <c r="F17" i="7"/>
  <c r="D17" i="7"/>
  <c r="C7" i="7"/>
  <c r="C17" i="7" s="1"/>
  <c r="N11" i="6" l="1"/>
  <c r="K11" i="6"/>
  <c r="J11" i="6"/>
  <c r="H11" i="6"/>
  <c r="G11" i="6"/>
  <c r="R16" i="6" l="1"/>
  <c r="O21" i="6" l="1"/>
  <c r="O20" i="6"/>
  <c r="O19" i="6"/>
  <c r="O16" i="6"/>
  <c r="O17" i="6"/>
  <c r="I21" i="6" l="1"/>
  <c r="I20" i="6"/>
  <c r="I19" i="6"/>
  <c r="E22" i="6"/>
  <c r="E21" i="6"/>
  <c r="E20" i="6"/>
  <c r="G9" i="6"/>
  <c r="H9" i="6"/>
  <c r="O18" i="6" l="1"/>
  <c r="O11" i="6" s="1"/>
  <c r="H8" i="6"/>
  <c r="G8" i="6"/>
  <c r="I17" i="6" l="1"/>
  <c r="I18" i="6"/>
  <c r="I16" i="6"/>
  <c r="I11" i="6" s="1"/>
  <c r="L16" i="6" l="1"/>
  <c r="L17" i="6"/>
  <c r="L11" i="6" l="1"/>
  <c r="J9" i="6" l="1"/>
  <c r="J8" i="6" s="1"/>
  <c r="L9" i="6"/>
  <c r="L8" i="6" s="1"/>
  <c r="M9" i="6"/>
  <c r="M8" i="6" s="1"/>
  <c r="N9" i="6"/>
  <c r="N8" i="6" s="1"/>
  <c r="K10" i="6"/>
  <c r="O10" i="6" l="1"/>
  <c r="O9" i="6" s="1"/>
  <c r="O8" i="6" s="1"/>
  <c r="I10" i="6"/>
  <c r="I9" i="6" s="1"/>
  <c r="Q8" i="6"/>
  <c r="K9" i="6"/>
  <c r="K8" i="6" s="1"/>
  <c r="G8" i="5" l="1"/>
  <c r="E9" i="5" l="1"/>
  <c r="G16" i="5" l="1"/>
  <c r="G6" i="5" s="1"/>
  <c r="I8" i="6" l="1"/>
</calcChain>
</file>

<file path=xl/sharedStrings.xml><?xml version="1.0" encoding="utf-8"?>
<sst xmlns="http://schemas.openxmlformats.org/spreadsheetml/2006/main" count="542" uniqueCount="218">
  <si>
    <t>ĐVT: Triệu đồng</t>
  </si>
  <si>
    <t>STT</t>
  </si>
  <si>
    <t>Danh mục dự án</t>
  </si>
  <si>
    <t>Năng lực thiết kế</t>
  </si>
  <si>
    <t>Thời gian KC-HT</t>
  </si>
  <si>
    <t>Ghi chú</t>
  </si>
  <si>
    <t>Tổng số</t>
  </si>
  <si>
    <t>Trong đó: NSĐP</t>
  </si>
  <si>
    <t>I</t>
  </si>
  <si>
    <t>*</t>
  </si>
  <si>
    <t>2020-2021</t>
  </si>
  <si>
    <t>Vỉa hè đường Hùng Vương (đoạn từ Ngô Quyền đến Điện Biên Phủ)</t>
  </si>
  <si>
    <t>2,3km</t>
  </si>
  <si>
    <t>TMĐT</t>
  </si>
  <si>
    <t>Năm 2021</t>
  </si>
  <si>
    <t>Trong đó: KH vốn đã bố trí hàng năm</t>
  </si>
  <si>
    <t>Năm
2022</t>
  </si>
  <si>
    <t>II</t>
  </si>
  <si>
    <t>Số vốn trung hạn đã bố trí đến hết 2022</t>
  </si>
  <si>
    <t>Tăng</t>
  </si>
  <si>
    <t>Giảm</t>
  </si>
  <si>
    <t>Quyết định đầu tư được duyệt</t>
  </si>
  <si>
    <t>Số quyết định</t>
  </si>
  <si>
    <t>11/NQ-HĐND
ngày 21/4/2020</t>
  </si>
  <si>
    <t>Bố trí cho các dự án phát triển kinh tế xã hội của tỉnh</t>
  </si>
  <si>
    <t>Bố trí nhiệm vụ đo đạc địa chính (10%) và quỹ phát triển đất của tỉnh (5%)</t>
  </si>
  <si>
    <t>Điều chỉnh, bổ sung KH 2021-2025</t>
  </si>
  <si>
    <t>Kế hoạch
trung hạn
2021-2025
được duyệt</t>
  </si>
  <si>
    <t>Kế hoạch
trung hạn
2021-2025
sau điều
chỉnh</t>
  </si>
  <si>
    <t>Trung tâm thương mại Nam Đông Hà (đấu giá QSD đất khu đất CC4 thuộc Khu đô thị Nam Đông Hà)</t>
  </si>
  <si>
    <t>Điều chỉnh quy hoạch các khu đất công thuộc Khu đô thị Nam Đông Hà</t>
  </si>
  <si>
    <t>Thực hiện nhiệm vụ điều chỉnh QH theo chỉ đạo của UBND tỉnh tại Văn bản số 5151/UBND-TN ngày 27/10/2021</t>
  </si>
  <si>
    <t>Cơ sở hạ tầng khu dân cư Thượng Nghĩa</t>
  </si>
  <si>
    <t>Điều chỉnh Quy hoạch chi tiết khu đô thị Bắc sông Hiếu giai đoạn 1</t>
  </si>
  <si>
    <t>Quy hoạch các điểm thuộc địa bàn huyện Gio Linh dọc theo tuyến Đường ven biển kết nối hành lang kinh tế Đông Tây, tỉnh Quảng Trị</t>
  </si>
  <si>
    <t>Quy hoạch các điểm thuộc địa bàn huyện Triệu Phong dọc theo tuyến Đường ven biển kết nối hành lang kinh tế Đông Tây, tỉnh Quảng Trị</t>
  </si>
  <si>
    <t>Bố trí cho các dự án phát triển quỹ đất</t>
  </si>
  <si>
    <t>TỔNG CỘNG</t>
  </si>
  <si>
    <t>-</t>
  </si>
  <si>
    <t>Dự án đề nghị điều chỉnh giảm vốn</t>
  </si>
  <si>
    <t>Để lập quy hoạch theo Văn bản số 5150/UBND-TN ngày 27/10/2021</t>
  </si>
  <si>
    <t>Để lập điểu chỉnh QH theo Văn bản số 5151/UBND-TN ngày 27/10/2021</t>
  </si>
  <si>
    <t>Để thực hiện các nhiệm vụ theo Văn bản số 705/UBND-TM ngày 02/03/2021 và Văn bản số 6333/UBND-TN
ngày 24/12/2021</t>
  </si>
  <si>
    <t>Để lập điều chỉnh quy hoạch theo Thông báo số 54/TB-UBND ngày 25/3/2022</t>
  </si>
  <si>
    <t>Để lập quy hoạch theo Văn bản số 5152/UBND-TN ngày 27/10/2021</t>
  </si>
  <si>
    <t>Dự kiến phân bổ nguồn vượt thu KH 2021</t>
  </si>
  <si>
    <t>Kế hoạch trung hạn giai đoạn 2021-2025</t>
  </si>
  <si>
    <t>PHƯƠNG ÁN PHÂN BỔ NGUỒN VƯỢT THU KẾ HOẠCH 2022</t>
  </si>
  <si>
    <t>Dự án chưa thực hiện</t>
  </si>
  <si>
    <t>Nghĩa trang phục vụ di dời mộ Khu vực Bắc sông Hiếu</t>
  </si>
  <si>
    <t>Tổng cộng</t>
  </si>
  <si>
    <t>Trong đó:
KH 2022</t>
  </si>
  <si>
    <t>Số vốn đã bố trí đến
năm 2022</t>
  </si>
  <si>
    <t>Điện chiếu sáng đường Trần Bình Trọng (đoạn từ QL.9 đến đường Điện Biên Phủ)</t>
  </si>
  <si>
    <t>2985/QĐ-UBND
ngày 31/10/2019</t>
  </si>
  <si>
    <t>3,1 km</t>
  </si>
  <si>
    <t>Đường vành đai cứu hộ, cứu nạn phía Tây thành phố Đông Hà</t>
  </si>
  <si>
    <t>Xây dựng cơ sở hạ tầng khu vực Bắc sông Hiếu</t>
  </si>
  <si>
    <t>Điều chỉnh cục bộ quy hoạch chi tiết tỷ lệ 1/500 Khu đô thị Nam Đông Hà giai đoạn 3 (vị trí khu đất có ký hiệu CC-4)</t>
  </si>
  <si>
    <t>1433/QĐ-UBND
ngày 05/08/2010;
3389/QĐ-UBND
ngày 08/12/2017</t>
  </si>
  <si>
    <t>2372/QĐ-UBND
ngày 31/10/2015;
1829/QĐ-UBND
ngày 04/8/2016;
933/QĐ-UBND
ngày 26/4/2019</t>
  </si>
  <si>
    <t>Số vốn
trung hạn 
còn lại chưa bố trí</t>
  </si>
  <si>
    <t>Tổng nhu cầu vốn đề nghị tiếp tục bố trí</t>
  </si>
  <si>
    <t>Đơn vị trính: Triệu đồng</t>
  </si>
  <si>
    <t>Mã
dự án</t>
  </si>
  <si>
    <t>Quyết định đầu tư
được duyệt</t>
  </si>
  <si>
    <t>Kế hoạch trung hạn
giai đoạn 2021-2025</t>
  </si>
  <si>
    <t>Trong đó:</t>
  </si>
  <si>
    <t>Tổng
nhu cầu
vốn năm
2022</t>
  </si>
  <si>
    <t>Phương án đề nghị
điều chỉnh KH2022</t>
  </si>
  <si>
    <t>Kế hoạch
vốn năm
2022 sau
điều chỉnh</t>
  </si>
  <si>
    <t>Số QĐ, ngày,
tháng, năm
ban hành</t>
  </si>
  <si>
    <t>Tổng
cộng</t>
  </si>
  <si>
    <t>Vốn KH
năm 2022</t>
  </si>
  <si>
    <t>**</t>
  </si>
  <si>
    <t>Dự án giảm vốn</t>
  </si>
  <si>
    <t>Dự án tăng vốn</t>
  </si>
  <si>
    <t>Khu đô thị Bắc sông Hiếu giai đoạn 2</t>
  </si>
  <si>
    <t>7674034</t>
  </si>
  <si>
    <t>7227075</t>
  </si>
  <si>
    <t>Khu đô thị sinh thái Nam Đông Hà</t>
  </si>
  <si>
    <t>106/NQ-HĐND
ngày 09/12/2020</t>
  </si>
  <si>
    <t>Thực hiện dự án tái định cư cho các dự án phát triển KT-XH của tỉnh theo chỉ đạo của UBND tỉnh tại Văn bản số 5150/UBND-TN ngày 27/10/2021</t>
  </si>
  <si>
    <t>Chỉnh trang đô thị khu vực Nam Đông Hà giai đoạn 2 theo chỉ đạo của UBND tỉnh tại Văn bản số 5567/UBND-TN ngày 17/11/2021</t>
  </si>
  <si>
    <t>Thực hiện nhiệm vụ lập quy hoạch các điểm hai bên tuyến đường động lực của tỉnh nhằm tạo quỹ đất phục vụ thu hút, kêu gọi đầu tư theo chỉ đạo của UBND tỉnh tại Văn bản số 5152/UBND-TN ngày 27/10/2021</t>
  </si>
  <si>
    <t>Đường Trường Chinh, thành phố Đông Hà (đoạn từ Lê Lợi đến đường Hùng Vương)</t>
  </si>
  <si>
    <t>7539183</t>
  </si>
  <si>
    <t>7796042</t>
  </si>
  <si>
    <t>2335/QĐ-UBND
ngày  04/9/2019</t>
  </si>
  <si>
    <t>Tổng số vốn đã bố trí đến hết năm 2020</t>
  </si>
  <si>
    <t>Trong đó:
Đã bố trí
đến hết
năm 2022</t>
  </si>
  <si>
    <t>Tổng số vốn giao năm 2022</t>
  </si>
  <si>
    <t>Cơ sở hạ tầng khu dân cư Thượng Nghĩa (lập quy hoạch chi tiết)</t>
  </si>
  <si>
    <t>Vốn năm
2021 kéo
dài sang
2022</t>
  </si>
  <si>
    <t>Để đẩy nhanh tiến độ thực hiện dự án và kết thúc trong năm 2022</t>
  </si>
  <si>
    <t>Để đẩy nhanh tiến độ thực hiện dự án và kết thúc trong năm 2022. Trong đó trả nợ vốn vay 21 ,0 tỷ đồng</t>
  </si>
  <si>
    <t>Điều chỉnh quy hoạch chi tiết khu đô thị Bắc sông Hiếu giai đoạn 1 (mở rộng đường An Dương Vương)</t>
  </si>
  <si>
    <t>7,0ha</t>
  </si>
  <si>
    <t>600ha</t>
  </si>
  <si>
    <t>300ha</t>
  </si>
  <si>
    <t>19ha</t>
  </si>
  <si>
    <t>Bố trí vốn để thực hiện nhiệm vụ lập quy hoạch theo chủ trương của UBND tỉnh</t>
  </si>
  <si>
    <t>Tăng vốn</t>
  </si>
  <si>
    <t>Giảm vốn</t>
  </si>
  <si>
    <t>62,58ha</t>
  </si>
  <si>
    <t>Vốn tài trợ</t>
  </si>
  <si>
    <t>Điều chỉnh cục bộ quy hoạch chi tiết xây dựng tỷ lệ 1/500 các khu đất thuộc Khu đô thị Nam Đông Hà</t>
  </si>
  <si>
    <t>(Kèm theo Tờ tình số            /TTr-TTPTQĐ ngày       /6/2022 của Trung tâm Phát triển quỹ đất tỉnh)</t>
  </si>
  <si>
    <t>Phụ lục 02: ĐIỀU CHỈNH, BỔ SUNG KẾ HOẠCH VỐN NĂM 2022</t>
  </si>
  <si>
    <t>16ha</t>
  </si>
  <si>
    <t>Quy hoạch chi tiết tỷ lệ 1/500 khu vực đường An Dương Vương, thành phố Đông Hà</t>
  </si>
  <si>
    <t>Thực hiện nhiệm vụ điều chỉnh QH theo chỉ đạo của UBND tỉnh tại Thông báo số 54/TB-UBND ngày 25/3/2022</t>
  </si>
  <si>
    <t>Đề nghị giãn tiến độ thực hiện dự án để ưu tiên cho một số nhiệm vụ cấp bách theo chỉ đạo của UBND tỉnh</t>
  </si>
  <si>
    <t>SỐ VỐN ĐÃ PHÂN BỔ VÀ GIẢI NGÂN HẰNG NĂM</t>
  </si>
  <si>
    <t>DỰ ÁN: KHU ĐÔ THỊ SINH THÁI NAM ĐÔNG HÀ</t>
  </si>
  <si>
    <t xml:space="preserve">Năm </t>
  </si>
  <si>
    <t>Tổng vốn được
phân bổ</t>
  </si>
  <si>
    <t>Thu từ đấu giá
QSD đất</t>
  </si>
  <si>
    <t>Khác</t>
  </si>
  <si>
    <t>TMĐT:</t>
  </si>
  <si>
    <t>đồng</t>
  </si>
  <si>
    <t>2026-2023</t>
  </si>
  <si>
    <t>QĐ số 3575/QĐ-UBND
ngày 22/12/2017</t>
  </si>
  <si>
    <t>Số vốn trung hạn</t>
  </si>
  <si>
    <t>QĐ số 3006/QĐ-UBND
ngày 21/12/2018</t>
  </si>
  <si>
    <t>QĐ số 3595/QĐ-UBND
ngày 12/11/2021</t>
  </si>
  <si>
    <t>QĐ số 3536/QĐ-UBND
ngày 20/12/2019</t>
  </si>
  <si>
    <t>QĐ số 4651/QĐ-UBND
ngày 31/12/2021</t>
  </si>
  <si>
    <t>Công viên thành phố Đông Hà</t>
  </si>
  <si>
    <t>Khu đô thị Nam Đông Hà giai đoạn 3</t>
  </si>
  <si>
    <t>67,0 ha</t>
  </si>
  <si>
    <t>1609/QĐ-UBND
ngày 05/08/2011</t>
  </si>
  <si>
    <t>2021-2024</t>
  </si>
  <si>
    <t>2011-2022</t>
  </si>
  <si>
    <t>Công trình đã hoàn thành</t>
  </si>
  <si>
    <t>2354/QĐ-UBND
ngày 31/10/2015;
480/QĐ-UBND
ngày 07/3/2017</t>
  </si>
  <si>
    <t>2016-2018</t>
  </si>
  <si>
    <t>12,38ha</t>
  </si>
  <si>
    <t>Điều chỉnh cục bộ quy hoạch chi tiết tỷ lệ 1/500 Khu đô thị Nam Đông Hà giai đoạn 3 (khu đất có ký hiệu CC-4)</t>
  </si>
  <si>
    <t>1,39ha</t>
  </si>
  <si>
    <t>Thực hiện nhiệm vụ điều chỉnh QH theo chỉ đạo của UBND tỉnh Văn bản số 705/UBND-TM ngày 02/03/2021</t>
  </si>
  <si>
    <t>2021-2022</t>
  </si>
  <si>
    <t>703/QĐ-UBND
ngày 13/4/2021</t>
  </si>
  <si>
    <t>Dự án đề nghị điều chỉnh tăng vốn</t>
  </si>
  <si>
    <t>2,5ha</t>
  </si>
  <si>
    <t>Lát vỉa hè các tuyến đường còn lại  theo chủ trương của UBND tỉnh tại Thông báo số 81/TB-UBND ngày 08/6/2021</t>
  </si>
  <si>
    <t>Trả nợ vốn vốn quyết toán</t>
  </si>
  <si>
    <t>Điện chiếu sáng đường Trần Bình Trọng (đoạn từ QL9 đến Trần Bình Trong)</t>
  </si>
  <si>
    <t>Vĩa hè các tuyến đường Khu đô thị Nam Đông Hà giai đoạn I</t>
  </si>
  <si>
    <t>Vỉa hè các tuyến đường Khu đô thị Nam Đông Hà giai đoạn 1</t>
  </si>
  <si>
    <t>DANH MỤC CÁC DỰ ÁN ĐỀ NGHỊ BỐ TRÍ VỐN QUYẾT TOÁN</t>
  </si>
  <si>
    <t>Kèm theo Tờ trình số        /TTr-TTPTQĐ ngày      /    /2022 của Trung tâm Phát triển quỹ đất tỉnh Quảng Trị</t>
  </si>
  <si>
    <t>ĐVT: đồng</t>
  </si>
  <si>
    <t>Quyết định phê
duyệt quyết toán</t>
  </si>
  <si>
    <t>Tổng giá trị quyết toán</t>
  </si>
  <si>
    <t>Luỹ kế giá trị đã
thanh toán</t>
  </si>
  <si>
    <t>Số vốn đề 
nghị cấp</t>
  </si>
  <si>
    <t>1</t>
  </si>
  <si>
    <t>Số 556/QĐ-UBND
ngày 15/3/2021</t>
  </si>
  <si>
    <t>Đề nghị bổ sung trung hạn và KH2022</t>
  </si>
  <si>
    <t>Năm 2020 có bố trí 504 triệu đồng</t>
  </si>
  <si>
    <t>2</t>
  </si>
  <si>
    <t>Đường nối từ đường xung quanh Trung tâm Dịch vụ Hội nghị tỉnh đến đường vào hồ Trung Chỉ</t>
  </si>
  <si>
    <t>Số 2060/QĐ-UBND
ngày 06/8/2021</t>
  </si>
  <si>
    <t>Đề nghị bố trí vốn quyết toán</t>
  </si>
  <si>
    <t>3</t>
  </si>
  <si>
    <t>Đường nối từ Kiệt 42 đường Lương Ngọc Quyến đến Kiệt 317/QL9</t>
  </si>
  <si>
    <t>Số 2061/QĐ-UBND
ngày 06/8/2021</t>
  </si>
  <si>
    <t>4</t>
  </si>
  <si>
    <t xml:space="preserve">Số 1780/QĐ-UBND 
ngày 05/07/2022 </t>
  </si>
  <si>
    <t>Đề nghị bổ sung KH2022</t>
  </si>
  <si>
    <t>5</t>
  </si>
  <si>
    <t xml:space="preserve">Số 1830/QĐ-UBND
ngày 12 /7/2022 </t>
  </si>
  <si>
    <t>Đang hoàn thiện để trình quyết toán</t>
  </si>
  <si>
    <t>Đẩy nhanh tiến độ hoàn thành dự án</t>
  </si>
  <si>
    <t xml:space="preserve">Số vốn còn lại (trong đó dự kiến bố tri cho DA lát vỉa hè GĐ3: 24,60 tỷ đồng) </t>
  </si>
  <si>
    <t>Công trình hoàn thành đã quyết toán (QĐ số 556/QĐ-UBND ngày 15/3/2021)</t>
  </si>
  <si>
    <t>Xây dựng chỉnh trang, hoàn thiện đồng bộ cơ sở hạ tầng khu đô thị Nam Đông Hà giai đoạn 2</t>
  </si>
  <si>
    <t>Quy hoạch chi tiết tỷ lệ 1/500 cơ sở hạ tầng khu dân cư Thượng Nghĩa, phường Đông Giang, thành phố Đông Hà (khu tái định cư)</t>
  </si>
  <si>
    <t>4,9ha</t>
  </si>
  <si>
    <t>Chỉnh trang đô thị khu vực còn lại thuộc Khu đô thị Nam Đông Hà giai đoạn 1 theo chỉ đạo của UBND tỉnh tại Thông báo số 81/TB-UBND ngày 08/6/2021 và Văn bản số 4792/UBND-KT ngày 30/9/2022</t>
  </si>
  <si>
    <t>Lát vỉa hè các tuyến đường còn lại khu đô thị Nam Đông Hà giai đoạn 1</t>
  </si>
  <si>
    <t>(Kèm theo Tờ trình số          /TTr-TTPTQĐ ngày        /10/2022 của Trung tâm PTQĐ tỉnh)</t>
  </si>
  <si>
    <t>Dự án đã quyết toán (QĐ số 1780/QĐ-UBND ngày 05/07/2022)</t>
  </si>
  <si>
    <t>Phụ lục 01: PHƯƠNG ÁN ĐIỀU CHỈNH KẾ HOẠCH ĐẦU TƯ CÔNG TRUNG HẠN 2021-2025</t>
  </si>
  <si>
    <t>BIỂU SỐ 01
DANH MỤC ĐIỀU CHỈNH KẾ HOẠCH ĐẦU TƯ CÔNG TRUNG HẠN 2021-2025 (LẦN 3)
NGUỒN THU ĐẤU GIÁ QUYỀN SỬ DỤNG ĐẤT DO TỈNH QUẢN LÝ</t>
  </si>
  <si>
    <t>(Kèm theo Tờ trình số          /TTr-SKH-KTN ngày        /       /2022 của Sở Kế hoạch và Đầu tư tỉnh Quảng Trị)</t>
  </si>
  <si>
    <t>A</t>
  </si>
  <si>
    <t>Nguồn thu đấu giá QSD đất ở</t>
  </si>
  <si>
    <t>Điều chỉnh KH 2021-2025</t>
  </si>
  <si>
    <t>UBND tỉnh đồng ý chủ trương tại VB 3412/UBND-TH ngày 20/7/2022</t>
  </si>
  <si>
    <t>Thanh toán KLHT</t>
  </si>
  <si>
    <t>Dự án đã quyết toán (QĐ số 556/QĐ-UBND ngày 15/3/2021)</t>
  </si>
  <si>
    <t>Điều chỉnh cục bộ quy hoạch chi tiết xây dựng tỷ lệ 1/500 Khu đô thị Nam Đông Hà giai đoạn 3 (khu đất có ký hiệu CC-4)</t>
  </si>
  <si>
    <t>VB 3412/UBND-TH ngày 20/7/2022 của UBND tỉnh; VB 705/UBND-TM ngày 02/03/2021 của UBND tỉnh</t>
  </si>
  <si>
    <t>VB 54/TB-UBND ngày 25/3/2022 của UBND tỉnh; VB 3412/UBND-TH ngày 20/7/2022 của UBND tỉnh</t>
  </si>
  <si>
    <t>VB 3412/UBND-TH ngày 20/7/2022 của UBND tỉnh; VB 5151/UBND-TN ngày 27/10/2021 của UBND tỉnh</t>
  </si>
  <si>
    <t>VB 5150/UBND-TN ngày 27/10/2021 của UBND tỉnh; VB 3412/UBND-TH ngày 20/7/2022 của UBND tỉnh</t>
  </si>
  <si>
    <t>VB 5152/UBND-TN ngày 27/10/2021 của UBND tỉnh; VB 3412/UBND-TH ngày 20/7/2022 của UBND tỉnh</t>
  </si>
  <si>
    <t>VB số 5567/UBND-TN ngày 17/11/2021 và báo cáo thẩm định của Sở KHĐT</t>
  </si>
  <si>
    <t>TB số 81/TB-UBND ngày 08/6/2021 và Văn bản số 4792/UBND-KT ngày 30/9/2022 và báo cáo thẩm định CTĐT của Sở KHĐT</t>
  </si>
  <si>
    <t>ĐIỀU CHỈNH KẾ HOẠCH TRUNG HẠN 2021-2025 ĐÃ GIAO NQ 137/NQ-HĐND NGÀY 30/8/2021</t>
  </si>
  <si>
    <t>Giải phóng mặt bằng tạo quỹ đất sạch phục vụ đấu giá quyền sử dụng đất để thực hiện dự án Khu đô thị thương mại - dịch vụ Nam Đông Hà</t>
  </si>
  <si>
    <t>472/QĐ-UBND ngày 01/3/2021</t>
  </si>
  <si>
    <t>Giảm khối lượng không thực hiện (điều chuyển sang cho dự án Vỉa hè đường Hùng Vương)</t>
  </si>
  <si>
    <t>Vỉa hè đường Hùng Vương, thành phố Đông Hà (đoạn từ đường Ngô Quyền đến đường Lý Thường Kiệt)</t>
  </si>
  <si>
    <t xml:space="preserve">Dự án đã được Sở KH&amp;ĐT thẩm định điều chỉnh chủ trương đầu tư tại BC số: 52/BC-SKH-KTN ngày 17/02/2022 và CV số 2429/SKH-KTN ngày 14/11/2022 </t>
  </si>
  <si>
    <t>B</t>
  </si>
  <si>
    <t>BỔ SUNG KẾ HOẠCH TRUNG HẠN 2021-2025</t>
  </si>
  <si>
    <t>Đo đạc địa chính và quỹ phát triển đất</t>
  </si>
  <si>
    <t>Bố trí các công trình phát triển quỹ đất</t>
  </si>
  <si>
    <t>Bố trí cho các dự án phát triển kinh tế xã hội khác</t>
  </si>
  <si>
    <t>Đường hai đầu cầu dây văng sông Hiếu - giai đoạn 1</t>
  </si>
  <si>
    <t>157/NQ-HĐND ngày 09/12/2021</t>
  </si>
  <si>
    <t>KH trung hạn sau khi thực hiện PA điều chỉnh tại mục A là 20.900 triệu đồng</t>
  </si>
  <si>
    <t>Không bổ sung kế hoạch</t>
  </si>
  <si>
    <t>(Kèm theo Tờ trình số          /TTr-UBND ngày        /       /2022 của UBND tỉnh Quảng Trị)</t>
  </si>
  <si>
    <t>(Kèm theo Nghị quyết số:          /NQ-HĐND ngày        /       /2022 của HĐND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</si>
</sst>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numFmt numFmtId="165" formatCode="&quot;(&quot;#,##0&quot;)&quot;"/>
    <numFmt numFmtId="166" formatCode="#,##0.000"/>
    <numFmt numFmtId="167" formatCode="#,##0.0"/>
    <numFmt numFmtId="168" formatCode="_-&quot;€&quot;* #,##0_-;\-&quot;€&quot;* #,##0_-;_-&quot;€&quot;* &quot;-&quot;_-;_-@_-"/>
    <numFmt numFmtId="169" formatCode="_(* #,##0_);_(* \(#,##0\);_(* &quot;-&quot;??_);_(@_)"/>
    <numFmt numFmtId="170" formatCode="&quot;\&quot;#,##0.00;[Red]&quot;\&quot;&quot;\&quot;&quot;\&quot;&quot;\&quot;&quot;\&quot;&quot;\&quot;\-#,##0.00"/>
    <numFmt numFmtId="171" formatCode="&quot;\&quot;#,##0;[Red]&quot;\&quot;&quot;\&quot;\-#,##0"/>
    <numFmt numFmtId="172" formatCode="#.##00"/>
    <numFmt numFmtId="173" formatCode="_-* #,##0_-;\-* #,##0_-;_-* &quot;-&quot;_-;_-@_-"/>
    <numFmt numFmtId="174" formatCode="_-* #,##0.00_-;\-* #,##0.00_-;_-* &quot;-&quot;??_-;_-@_-"/>
    <numFmt numFmtId="175" formatCode="_-* #,##0\ _F_-;\-* #,##0\ _F_-;_-* &quot;-&quot;\ _F_-;_-@_-"/>
    <numFmt numFmtId="176" formatCode="_ * #,##0_)&quot;$&quot;_ ;_ * \(#,##0\)&quot;$&quot;_ ;_ * &quot;-&quot;_)&quot;$&quot;_ ;_ @_ "/>
    <numFmt numFmtId="177" formatCode="_-&quot;$&quot;* #,##0_-;\-&quot;$&quot;* #,##0_-;_-&quot;$&quot;* &quot;-&quot;_-;_-@_-"/>
    <numFmt numFmtId="178" formatCode="_-* ###,0&quot;.&quot;00_-;\-* ###,0&quot;.&quot;00_-;_-* &quot;-&quot;??_-;_-@_-"/>
    <numFmt numFmtId="179" formatCode="_-* #,##0.00\ _₫_-;\-* #,##0.00\ _₫_-;_-* &quot;-&quot;??\ _₫_-;_-@_-"/>
    <numFmt numFmtId="180" formatCode="_-* #,##0.00\ _€_-;\-* #,##0.00\ _€_-;_-* &quot;-&quot;??\ _€_-;_-@_-"/>
    <numFmt numFmtId="181" formatCode="_-* #,##0.00\ _F_-;\-* #,##0.00\ _F_-;_-* &quot;-&quot;??\ _F_-;_-@_-"/>
    <numFmt numFmtId="182" formatCode="_(* ###,0&quot;.&quot;00_);_(* \(###,0&quot;.&quot;00\);_(* &quot;-&quot;??_);_(@_)"/>
    <numFmt numFmtId="183" formatCode="_ * #,##0.00_ ;_ * \-#,##0.00_ ;_ * &quot;-&quot;??_ ;_ @_ "/>
    <numFmt numFmtId="184" formatCode="_(&quot;$&quot;\ * #,##0_);_(&quot;$&quot;\ * \(#,##0\);_(&quot;$&quot;\ * &quot;-&quot;_);_(@_)"/>
    <numFmt numFmtId="185" formatCode="_-* #,##0\ &quot;F&quot;_-;\-* #,##0\ &quot;F&quot;_-;_-* &quot;-&quot;\ &quot;F&quot;_-;_-@_-"/>
    <numFmt numFmtId="186" formatCode="_-* #,##0\ &quot;€&quot;_-;\-* #,##0\ &quot;€&quot;_-;_-* &quot;-&quot;\ &quot;€&quot;_-;_-@_-"/>
    <numFmt numFmtId="187" formatCode="_ &quot;$&quot;* #,##0_ ;_ &quot;$&quot;* \-#,##0_ ;_ &quot;$&quot;* &quot;-&quot;_ ;_ @_ "/>
    <numFmt numFmtId="188" formatCode="_-* #,##0\ _₫_-;\-* #,##0\ _₫_-;_-* &quot;-&quot;\ _₫_-;_-@_-"/>
    <numFmt numFmtId="189" formatCode="_-* #,##0\ _€_-;\-* #,##0\ _€_-;_-* &quot;-&quot;\ _€_-;_-@_-"/>
    <numFmt numFmtId="190" formatCode="_-* #,##0\ _m_k_-;\-* #,##0\ _m_k_-;_-* &quot;-&quot;\ _m_k_-;_-@_-"/>
    <numFmt numFmtId="191" formatCode="_ * #,##0_ ;_ * \-#,##0_ ;_ * &quot;-&quot;_ ;_ @_ "/>
    <numFmt numFmtId="192" formatCode="_ &quot;\&quot;* #,##0_ ;_ &quot;\&quot;* \-#,##0_ ;_ &quot;\&quot;* &quot;-&quot;_ ;_ @_ "/>
    <numFmt numFmtId="193" formatCode="###0"/>
    <numFmt numFmtId="194" formatCode="#,##0&quot;$&quot;_);[Red]\(#,##0&quot;$&quot;\)"/>
    <numFmt numFmtId="195" formatCode="_-&quot;$&quot;* #,##0.00_-;\-&quot;$&quot;* #,##0.00_-;_-&quot;$&quot;* &quot;-&quot;??_-;_-@_-"/>
    <numFmt numFmtId="196" formatCode="&quot;\&quot;#,##0.00;[Red]&quot;\&quot;\-#,##0.00"/>
    <numFmt numFmtId="197" formatCode="&quot;\&quot;#,##0;[Red]&quot;\&quot;\-#,##0"/>
    <numFmt numFmtId="198" formatCode="&quot;$&quot;#&quot;$&quot;##0_);\(&quot;$&quot;#&quot;$&quot;##0\)"/>
    <numFmt numFmtId="199" formatCode="&quot;SFr.&quot;\ #,##0.00;[Red]&quot;SFr.&quot;\ \-#,##0.00"/>
    <numFmt numFmtId="200" formatCode="&quot;SFr.&quot;\ #,##0.00;&quot;SFr.&quot;\ \-#,##0.00"/>
    <numFmt numFmtId="201" formatCode="_ &quot;SFr.&quot;\ * #,##0_ ;_ &quot;SFr.&quot;\ * \-#,##0_ ;_ &quot;SFr.&quot;\ * &quot;-&quot;_ ;_ @_ "/>
    <numFmt numFmtId="202" formatCode="#\ ###\ ##0"/>
    <numFmt numFmtId="203" formatCode=".\ ##;000000000000000000000000000000000000000000000000000000000000000000000000000000000000000000000000000000000000"/>
    <numFmt numFmtId="204" formatCode="_ * #,##0.00_)&quot;€&quot;_ ;_ * \(#,##0.00\)&quot;€&quot;_ ;_ * &quot;-&quot;??_)&quot;€&quot;_ ;_ @_ "/>
    <numFmt numFmtId="205" formatCode="_ * #,##0.00_)&quot;$&quot;_ ;_ * \(#,##0.00\)&quot;$&quot;_ ;_ * &quot;-&quot;??_)&quot;$&quot;_ ;_ @_ "/>
    <numFmt numFmtId="206" formatCode="&quot;€&quot;###,0&quot;.&quot;00_);[Red]\(&quot;€&quot;###,0&quot;.&quot;00\)"/>
    <numFmt numFmtId="207" formatCode="0&quot;.&quot;000"/>
    <numFmt numFmtId="208" formatCode="#,##0\ &quot;$&quot;_);[Red]\(#,##0\ &quot;$&quot;\)"/>
    <numFmt numFmtId="209" formatCode="###\ ###\ ###\ ###\ .00"/>
    <numFmt numFmtId="210" formatCode="###,0&quot;.&quot;00\ &quot;$&quot;_);\(###,0&quot;.&quot;00\ &quot;$&quot;\)"/>
    <numFmt numFmtId="211" formatCode="###\ ###\ ###.000"/>
    <numFmt numFmtId="212" formatCode="#,##0\ &quot;$&quot;_);\(#,##0\ &quot;$&quot;\)"/>
    <numFmt numFmtId="213" formatCode="_-* #,##0.000\ _F_-;\-* #,##0.000\ _F_-;_-* &quot;-&quot;???\ _F_-;_-@_-"/>
    <numFmt numFmtId="214" formatCode="###,0&quot;.&quot;00\ &quot;$&quot;_);[Red]\(###,0&quot;.&quot;00\ &quot;$&quot;\)"/>
    <numFmt numFmtId="215" formatCode="dd\-mm\-yy"/>
    <numFmt numFmtId="216" formatCode="_-* #,##0.00\ &quot;F&quot;_-;\-* #,##0.00\ &quot;F&quot;_-;_-* &quot;-&quot;??\ &quot;F&quot;_-;_-@_-"/>
    <numFmt numFmtId="217" formatCode="0.000_)"/>
    <numFmt numFmtId="218" formatCode="_-* #,##0.00\ _V_N_D_-;\-* #,##0.00\ _V_N_D_-;_-* &quot;-&quot;??\ _V_N_D_-;_-@_-"/>
    <numFmt numFmtId="219" formatCode="#,##0\ &quot;þ&quot;;[Red]\-#,##0\ &quot;þ&quot;"/>
    <numFmt numFmtId="220" formatCode="#,##0;\(#,##0\)"/>
    <numFmt numFmtId="221" formatCode="_ &quot;R&quot;\ * #,##0_ ;_ &quot;R&quot;\ * \-#,##0_ ;_ &quot;R&quot;\ * &quot;-&quot;_ ;_ @_ "/>
    <numFmt numFmtId="222" formatCode="&quot;$&quot;#,##0.000_);[Red]\(&quot;$&quot;#,##0.00\)"/>
    <numFmt numFmtId="223" formatCode="0.00;[Red]0.00"/>
    <numFmt numFmtId="224" formatCode="\$#,##0\ ;\(\$#,##0\)"/>
    <numFmt numFmtId="225" formatCode="\t0.00%"/>
    <numFmt numFmtId="226" formatCode="0.000"/>
    <numFmt numFmtId="227" formatCode="_(\§\g\ #,##0_);_(\§\g\ \(#,##0\);_(\§\g\ &quot;-&quot;??_);_(@_)"/>
    <numFmt numFmtId="228" formatCode="_(\§\g\ #,##0_);_(\§\g\ \(#,##0\);_(\§\g\ &quot;-&quot;_);_(@_)"/>
    <numFmt numFmtId="229" formatCode="_-&quot;F&quot;\ * #,##0.0_-;_-&quot;F&quot;\ * #,##0.0\-;_-&quot;F&quot;\ * &quot;-&quot;??_-;_-@_-"/>
    <numFmt numFmtId="230" formatCode="\t#\ ??/??"/>
    <numFmt numFmtId="231" formatCode="\§\g#,##0_);\(\§\g#,##0\)"/>
    <numFmt numFmtId="232" formatCode="_-&quot;VND&quot;* #,##0_-;\-&quot;VND&quot;* #,##0_-;_-&quot;VND&quot;* &quot;-&quot;_-;_-@_-"/>
    <numFmt numFmtId="233" formatCode="_(&quot;Rp&quot;* #,##0.00_);_(&quot;Rp&quot;* \(#,##0.00\);_(&quot;Rp&quot;* &quot;-&quot;??_);_(@_)"/>
    <numFmt numFmtId="234" formatCode="#,##0.00\ &quot;FB&quot;;[Red]\-#,##0.00\ &quot;FB&quot;"/>
    <numFmt numFmtId="235" formatCode="#,##0\ &quot;$&quot;;\-#,##0\ &quot;$&quot;"/>
    <numFmt numFmtId="236" formatCode="&quot;$&quot;#,##0;\-&quot;$&quot;#,##0"/>
    <numFmt numFmtId="237" formatCode="_-* #,##0\ _F_B_-;\-* #,##0\ _F_B_-;_-* &quot;-&quot;\ _F_B_-;_-@_-"/>
    <numFmt numFmtId="238" formatCode="_ * #,##0.00_)_d_ ;_ * \(#,##0.00\)_d_ ;_ * &quot;-&quot;??_)_d_ ;_ @_ "/>
    <numFmt numFmtId="239" formatCode="#,##0_);\-#,##0_)"/>
    <numFmt numFmtId="240" formatCode="#."/>
    <numFmt numFmtId="241" formatCode="#,###"/>
    <numFmt numFmtId="242" formatCode="_-&quot;£&quot;* #,##0_-;\-&quot;£&quot;* #,##0_-;_-&quot;£&quot;* &quot;-&quot;_-;_-@_-"/>
    <numFmt numFmtId="243" formatCode="#,##0\ &quot;€&quot;_);[Red]\(#,##0\ &quot;€&quot;\)"/>
    <numFmt numFmtId="244" formatCode="&quot;\&quot;#,##0;[Red]\-&quot;\&quot;#,##0"/>
    <numFmt numFmtId="245" formatCode="&quot;\&quot;#,##0.00;\-&quot;\&quot;#,##0.00"/>
    <numFmt numFmtId="246" formatCode="&quot;VND&quot;#,##0_);[Red]\(&quot;VND&quot;#,##0\)"/>
    <numFmt numFmtId="247" formatCode="#,##0.00_);\-#,##0.00_)"/>
    <numFmt numFmtId="248" formatCode="_ * #,##0.00_)&quot;£&quot;_ ;_ * \(#,##0.00\)&quot;£&quot;_ ;_ * &quot;-&quot;??_)&quot;£&quot;_ ;_ @_ "/>
    <numFmt numFmtId="249" formatCode="#,##0.000_);\(#,##0.000\)"/>
    <numFmt numFmtId="250" formatCode="#,##0.0_);\(#,##0.0\)"/>
    <numFmt numFmtId="251" formatCode="0.0%;\(0.0%\)"/>
    <numFmt numFmtId="252" formatCode="#"/>
    <numFmt numFmtId="253" formatCode="&quot;¡Ì&quot;#,##0;[Red]\-&quot;¡Ì&quot;#,##0"/>
    <numFmt numFmtId="254" formatCode="#,##0.00\ &quot;F&quot;;[Red]\-#,##0.00\ &quot;F&quot;"/>
    <numFmt numFmtId="255" formatCode="_-* #,##0.0\ _F_-;\-* #,##0.0\ _F_-;_-* &quot;-&quot;??\ _F_-;_-@_-"/>
    <numFmt numFmtId="256" formatCode="&quot;£&quot;#,##0;[Red]\-&quot;£&quot;#,##0"/>
    <numFmt numFmtId="257" formatCode="_-&quot;£&quot;* #,##0.00_-;\-&quot;£&quot;* #,##0.00_-;_-&quot;£&quot;* &quot;-&quot;??_-;_-@_-"/>
    <numFmt numFmtId="258" formatCode="#,##0.00\ \ "/>
    <numFmt numFmtId="259" formatCode="0.00000"/>
    <numFmt numFmtId="260" formatCode="0.00000000"/>
    <numFmt numFmtId="261" formatCode="0.00000000000E+00;\?"/>
    <numFmt numFmtId="262" formatCode="#,##0.00\ \ \ \ "/>
    <numFmt numFmtId="263" formatCode="_(* #.##0.00_);_(* \(#.##0.00\);_(* &quot;-&quot;??_);_(@_)"/>
    <numFmt numFmtId="264" formatCode="&quot;£&quot;#,##0;\-&quot;£&quot;#,##0"/>
    <numFmt numFmtId="265" formatCode="&quot;\&quot;#,##0;&quot;\&quot;\-#,##0"/>
    <numFmt numFmtId="266" formatCode="&quot;$&quot;#,##0;[Red]\-&quot;$&quot;#,##0"/>
    <numFmt numFmtId="267" formatCode="_-* ###,0&quot;.&quot;00\ _F_B_-;\-* ###,0&quot;.&quot;00\ _F_B_-;_-* &quot;-&quot;??\ _F_B_-;_-@_-"/>
    <numFmt numFmtId="268" formatCode="#,##0.00\ &quot;F&quot;;\-#,##0.00\ &quot;F&quot;"/>
    <numFmt numFmtId="269" formatCode="_ * #.##._ ;_ * \-#.##._ ;_ * &quot;-&quot;??_ ;_ @_ⴆ"/>
    <numFmt numFmtId="270" formatCode="#,##0\ &quot;F&quot;;\-#,##0\ &quot;F&quot;"/>
    <numFmt numFmtId="271" formatCode="#,##0\ &quot;F&quot;;[Red]\-#,##0\ &quot;F&quot;"/>
    <numFmt numFmtId="272" formatCode="_-* #,##0\ _F_-;\-* #,##0\ _F_-;_-* &quot;-&quot;??\ _F_-;_-@_-"/>
    <numFmt numFmtId="273" formatCode="#.00\ ##0"/>
    <numFmt numFmtId="274" formatCode="#.\ ##0"/>
    <numFmt numFmtId="275" formatCode="#,##0&quot;$&quot;_);\(#,##0&quot;$&quot;\)"/>
    <numFmt numFmtId="276" formatCode="&quot;\&quot;#,##0;&quot;\&quot;&quot;\&quot;&quot;\&quot;&quot;\&quot;&quot;\&quot;&quot;\&quot;&quot;\&quot;\-#,##0"/>
    <numFmt numFmtId="277" formatCode="&quot;$&quot;\ #,##0;[Red]\-&quot;$&quot;\ #,##0"/>
  </numFmts>
  <fonts count="227">
    <font>
      <sz val="11"/>
      <color theme="1"/>
      <name val="Calibri"/>
      <family val="2"/>
      <scheme val="minor"/>
    </font>
    <font>
      <b/>
      <sz val="12"/>
      <name val="Times New Roman"/>
      <family val="1"/>
    </font>
    <font>
      <sz val="12"/>
      <name val="Times New Roman"/>
      <family val="1"/>
    </font>
    <font>
      <b/>
      <i/>
      <sz val="12"/>
      <name val="Times New Roman"/>
      <family val="1"/>
    </font>
    <font>
      <sz val="10"/>
      <name val="Arial"/>
      <family val="2"/>
    </font>
    <font>
      <sz val="13"/>
      <color theme="1"/>
      <name val="Times New Roman"/>
      <family val="1"/>
    </font>
    <font>
      <sz val="11"/>
      <color theme="1"/>
      <name val="Times New Roman"/>
      <family val="1"/>
    </font>
    <font>
      <sz val="11"/>
      <name val="Times New Roman"/>
      <family val="1"/>
    </font>
    <font>
      <b/>
      <sz val="12"/>
      <color rgb="FFFF0000"/>
      <name val="Times New Roman"/>
      <family val="1"/>
    </font>
    <font>
      <b/>
      <sz val="12"/>
      <color theme="0"/>
      <name val="Times New Roman"/>
      <family val="1"/>
    </font>
    <font>
      <b/>
      <sz val="11"/>
      <color rgb="FFFF0000"/>
      <name val="Times New Roman"/>
      <family val="1"/>
    </font>
    <font>
      <sz val="14"/>
      <name val="Times New Roman"/>
      <family val="1"/>
    </font>
    <font>
      <sz val="14"/>
      <color theme="1"/>
      <name val="Calibri"/>
      <family val="2"/>
      <scheme val="minor"/>
    </font>
    <font>
      <b/>
      <sz val="16"/>
      <color theme="1"/>
      <name val="Times New Roman"/>
      <family val="1"/>
    </font>
    <font>
      <sz val="18"/>
      <name val="Times New Roman"/>
      <family val="1"/>
    </font>
    <font>
      <i/>
      <sz val="13"/>
      <color theme="1"/>
      <name val="Times New Roman"/>
      <family val="1"/>
    </font>
    <font>
      <sz val="13"/>
      <color indexed="9"/>
      <name val="Times New Roman"/>
      <family val="1"/>
    </font>
    <font>
      <b/>
      <sz val="12"/>
      <color theme="1"/>
      <name val="Times New Roman"/>
      <family val="1"/>
    </font>
    <font>
      <sz val="18"/>
      <color indexed="9"/>
      <name val="Times New Roman"/>
      <family val="1"/>
    </font>
    <font>
      <b/>
      <sz val="14"/>
      <color theme="1"/>
      <name val="Times New Roman"/>
      <family val="1"/>
    </font>
    <font>
      <b/>
      <sz val="13"/>
      <color theme="1"/>
      <name val="Times New Roman"/>
      <family val="1"/>
    </font>
    <font>
      <b/>
      <sz val="11"/>
      <color theme="1"/>
      <name val="Times New Roman"/>
      <family val="1"/>
    </font>
    <font>
      <sz val="13"/>
      <name val="Times New Roman"/>
      <family val="1"/>
    </font>
    <font>
      <sz val="11"/>
      <color rgb="FFFF0000"/>
      <name val="Calibri"/>
      <family val="2"/>
      <scheme val="minor"/>
    </font>
    <font>
      <b/>
      <sz val="12"/>
      <color rgb="FF000099"/>
      <name val="Times New Roman"/>
      <family val="1"/>
    </font>
    <font>
      <sz val="12"/>
      <color rgb="FF000099"/>
      <name val="Times New Roman"/>
      <family val="1"/>
    </font>
    <font>
      <sz val="11"/>
      <color rgb="FF000099"/>
      <name val="Times New Roman"/>
      <family val="1"/>
    </font>
    <font>
      <i/>
      <sz val="14"/>
      <color theme="1"/>
      <name val="Times New Roman"/>
      <family val="1"/>
    </font>
    <font>
      <sz val="11"/>
      <color rgb="FFC00000"/>
      <name val="Times New Roman"/>
      <family val="1"/>
    </font>
    <font>
      <i/>
      <sz val="15"/>
      <name val="Times New Roman"/>
      <family val="1"/>
    </font>
    <font>
      <b/>
      <sz val="15"/>
      <name val="Times New Roman"/>
      <family val="1"/>
    </font>
    <font>
      <sz val="12"/>
      <color theme="1"/>
      <name val="Times New Roman"/>
      <family val="1"/>
    </font>
    <font>
      <sz val="10"/>
      <color theme="1"/>
      <name val="Times New Roman"/>
      <family val="1"/>
    </font>
    <font>
      <sz val="11"/>
      <color theme="1"/>
      <name val="Calibri"/>
      <family val="2"/>
      <scheme val="minor"/>
    </font>
    <font>
      <b/>
      <sz val="14"/>
      <name val="Times New Roman"/>
      <family val="1"/>
    </font>
    <font>
      <i/>
      <sz val="14"/>
      <name val="Times New Roman"/>
      <family val="1"/>
    </font>
    <font>
      <i/>
      <sz val="18"/>
      <name val="Times New Roman"/>
      <family val="1"/>
    </font>
    <font>
      <i/>
      <sz val="12"/>
      <name val="Times New Roman"/>
      <family val="1"/>
    </font>
    <font>
      <b/>
      <sz val="13"/>
      <name val="Times New Roman"/>
      <family val="1"/>
    </font>
    <font>
      <sz val="11"/>
      <color rgb="FFFF0000"/>
      <name val="Times New Roman"/>
      <family val="1"/>
    </font>
    <font>
      <sz val="14"/>
      <color theme="1"/>
      <name val="Calibri Light"/>
      <family val="1"/>
      <scheme val="maj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10"/>
      <name val=".VnTime"/>
      <family val="2"/>
    </font>
    <font>
      <sz val="10"/>
      <name val="Helv"/>
      <family val="2"/>
    </font>
    <font>
      <sz val="10"/>
      <name val="AngsanaUPC"/>
      <family val="1"/>
    </font>
    <font>
      <sz val="12"/>
      <name val=".VnArial"/>
      <family val="2"/>
    </font>
    <font>
      <sz val="10"/>
      <name val="??"/>
      <family val="3"/>
      <charset val="129"/>
    </font>
    <font>
      <sz val="12"/>
      <name val="????"/>
      <family val="1"/>
      <charset val="136"/>
    </font>
    <font>
      <sz val="12"/>
      <name val="Courier"/>
      <family val="3"/>
    </font>
    <font>
      <sz val="12"/>
      <name val="|??¢¥¢¬¨Ï"/>
      <family val="1"/>
      <charset val="129"/>
    </font>
    <font>
      <sz val="14"/>
      <name val="뼻뮝"/>
      <family val="3"/>
      <charset val="129"/>
    </font>
    <font>
      <sz val="10"/>
      <name val="MS Sans Serif"/>
      <family val="2"/>
    </font>
    <font>
      <sz val="10"/>
      <name val="VNI-Times"/>
    </font>
    <font>
      <sz val="10"/>
      <color indexed="8"/>
      <name val="Arial"/>
      <family val="2"/>
    </font>
    <font>
      <sz val="12"/>
      <name val="???"/>
    </font>
    <font>
      <sz val="9"/>
      <name val="Arial"/>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b/>
      <u/>
      <sz val="14"/>
      <color indexed="8"/>
      <name val=".VnBook-AntiquaH"/>
      <family val="2"/>
    </font>
    <font>
      <sz val="11"/>
      <name val=".VnTime"/>
      <family val="2"/>
    </font>
    <font>
      <b/>
      <sz val="10"/>
      <name val=".VnTimeh"/>
      <family val="2"/>
    </font>
    <font>
      <b/>
      <u/>
      <sz val="10"/>
      <name val="VNI-Times"/>
    </font>
    <font>
      <b/>
      <sz val="10"/>
      <name val=".VnArial"/>
      <family val="2"/>
    </font>
    <font>
      <sz val="12"/>
      <name val="???"/>
      <family val="3"/>
    </font>
    <font>
      <sz val="12"/>
      <name val="바탕체"/>
      <family val="3"/>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1"/>
      <color indexed="20"/>
      <name val="Calibri"/>
      <family val="2"/>
    </font>
    <font>
      <sz val="12"/>
      <name val="Tms Rmn"/>
    </font>
    <font>
      <sz val="13"/>
      <name val=".VnTime"/>
      <family val="2"/>
    </font>
    <font>
      <sz val="11"/>
      <name val="µ¸¿ò"/>
      <charset val="129"/>
    </font>
    <font>
      <sz val="10"/>
      <name val="±¼¸²A¼"/>
      <family val="3"/>
      <charset val="129"/>
    </font>
    <font>
      <sz val="12"/>
      <name val="¹ÙÅÁÃ¼"/>
      <family val="1"/>
      <charset val="129"/>
    </font>
    <font>
      <sz val="9"/>
      <name val="Times New Roman"/>
      <family val="1"/>
    </font>
    <font>
      <sz val="12"/>
      <name val="Arial"/>
      <family val="2"/>
    </font>
    <font>
      <b/>
      <sz val="11"/>
      <color indexed="52"/>
      <name val="Calibri"/>
      <family val="2"/>
    </font>
    <font>
      <b/>
      <sz val="10"/>
      <name val="Helv"/>
    </font>
    <font>
      <b/>
      <sz val="11"/>
      <color indexed="9"/>
      <name val="Calibri"/>
      <family val="2"/>
    </font>
    <font>
      <sz val="10"/>
      <name val=".VnArial"/>
      <family val="2"/>
    </font>
    <font>
      <sz val="11"/>
      <name val="VNbook-Antiqua"/>
      <family val="2"/>
    </font>
    <font>
      <sz val="10"/>
      <name val="VNI-Aptima"/>
    </font>
    <font>
      <sz val="11"/>
      <name val="Tms Rmn"/>
    </font>
    <font>
      <sz val="11"/>
      <name val="VNI-Times"/>
    </font>
    <font>
      <sz val="11"/>
      <color indexed="8"/>
      <name val="Arial"/>
      <family val="2"/>
    </font>
    <font>
      <sz val="11"/>
      <name val="UVnTime"/>
    </font>
    <font>
      <sz val="10"/>
      <name val="BERNHARD"/>
    </font>
    <font>
      <sz val="10"/>
      <name val="Helv"/>
    </font>
    <font>
      <b/>
      <sz val="12"/>
      <name val="VNTime"/>
      <family val="2"/>
    </font>
    <font>
      <sz val="10"/>
      <name val="MS Serif"/>
      <family val="1"/>
    </font>
    <font>
      <sz val="8"/>
      <name val="VNI-Helve-Condense"/>
    </font>
    <font>
      <sz val="11"/>
      <name val="VNtimes new roman"/>
      <family val="2"/>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0"/>
      <name val="VNI-Helve-Condense"/>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sz val="10"/>
      <name val="vnTimesRoman"/>
    </font>
    <font>
      <b/>
      <sz val="14"/>
      <name val=".VnTimeH"/>
      <family val="2"/>
    </font>
    <font>
      <sz val="12"/>
      <name val="??"/>
      <family val="1"/>
      <charset val="129"/>
    </font>
    <font>
      <sz val="12"/>
      <name val="±¼¸²Ã¼"/>
      <family val="3"/>
      <charset val="129"/>
    </font>
    <font>
      <sz val="10"/>
      <name val=" "/>
      <family val="1"/>
      <charset val="136"/>
    </font>
    <font>
      <sz val="8"/>
      <color indexed="12"/>
      <name val="Helv"/>
    </font>
    <font>
      <sz val="10"/>
      <name val="VNI-Helve"/>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1"/>
      <color indexed="52"/>
      <name val="Calibri"/>
      <family val="2"/>
    </font>
    <font>
      <i/>
      <sz val="10"/>
      <name val=".VnTime"/>
      <family val="2"/>
    </font>
    <font>
      <sz val="8"/>
      <name val="VNarial"/>
      <family val="2"/>
    </font>
    <font>
      <b/>
      <sz val="11"/>
      <name val="Helv"/>
    </font>
    <font>
      <sz val="10"/>
      <name val=".VnAvant"/>
      <family val="2"/>
    </font>
    <font>
      <sz val="11"/>
      <color indexed="60"/>
      <name val="Calibri"/>
      <family val="2"/>
    </font>
    <font>
      <sz val="7"/>
      <name val="Small Fonts"/>
      <family val="2"/>
    </font>
    <font>
      <b/>
      <sz val="12"/>
      <name val="VN-NTime"/>
    </font>
    <font>
      <sz val="12"/>
      <name val="???"/>
      <family val="1"/>
      <charset val="129"/>
    </font>
    <font>
      <b/>
      <i/>
      <sz val="16"/>
      <name val="Helv"/>
    </font>
    <font>
      <sz val="10"/>
      <name val="VNtimes new roman"/>
      <family val="1"/>
    </font>
    <font>
      <sz val="11"/>
      <color indexed="8"/>
      <name val="Calibri"/>
      <family val="2"/>
      <charset val="163"/>
    </font>
    <font>
      <sz val="11"/>
      <color theme="1"/>
      <name val="Tahoma"/>
      <family val="2"/>
    </font>
    <font>
      <sz val="11"/>
      <color indexed="8"/>
      <name val="Helvetica Neue"/>
    </font>
    <font>
      <sz val="11"/>
      <color theme="1"/>
      <name val="Calibri"/>
      <family val="2"/>
      <charset val="163"/>
      <scheme val="minor"/>
    </font>
    <font>
      <sz val="10"/>
      <name val="VNlucida sans"/>
      <family val="2"/>
    </font>
    <font>
      <sz val="11"/>
      <name val="VNI-Aptima"/>
    </font>
    <font>
      <b/>
      <sz val="11"/>
      <name val="Arial"/>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name val="VNTime"/>
    </font>
    <font>
      <sz val="11"/>
      <name val=".VnAvant"/>
      <family val="2"/>
    </font>
    <font>
      <b/>
      <sz val="13"/>
      <color indexed="8"/>
      <name val=".VnTimeH"/>
      <family val="2"/>
    </font>
    <font>
      <b/>
      <u val="double"/>
      <sz val="12"/>
      <color indexed="12"/>
      <name val=".VnBahamasB"/>
      <family val="2"/>
    </font>
    <font>
      <b/>
      <sz val="18"/>
      <color indexed="56"/>
      <name val="Cambria"/>
      <family val="2"/>
    </font>
    <font>
      <b/>
      <i/>
      <u/>
      <sz val="12"/>
      <name val=".VnTimeH"/>
      <family val="2"/>
    </font>
    <font>
      <sz val="9.5"/>
      <name val=".VnBlackH"/>
      <family val="2"/>
    </font>
    <font>
      <b/>
      <sz val="10"/>
      <name val=".VnBahamasBH"/>
      <family val="2"/>
    </font>
    <font>
      <b/>
      <sz val="11"/>
      <name val=".VnArialH"/>
      <family val="2"/>
    </font>
    <font>
      <b/>
      <sz val="11"/>
      <color indexed="8"/>
      <name val="Calibri"/>
      <family val="2"/>
    </font>
    <font>
      <b/>
      <sz val="11"/>
      <name val=".VnTimeh"/>
      <family val="2"/>
    </font>
    <font>
      <b/>
      <sz val="10"/>
      <name val=".VnArialH"/>
      <family val="2"/>
    </font>
    <font>
      <sz val="10"/>
      <name val=".VnArial Narrow"/>
      <family val="2"/>
    </font>
    <font>
      <vertAlign val="superscript"/>
      <sz val="12"/>
      <name val="Times New Roman"/>
      <family val="1"/>
      <charset val="163"/>
    </font>
    <font>
      <sz val="12"/>
      <name val="Times New Roman"/>
      <family val="1"/>
      <charset val="163"/>
    </font>
    <font>
      <b/>
      <i/>
      <sz val="14"/>
      <color indexed="12"/>
      <name val="Times New Roman"/>
      <family val="1"/>
    </font>
    <font>
      <sz val="11"/>
      <color indexed="10"/>
      <name val="Calibri"/>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0"/>
      <name val="Geneva"/>
      <family val="2"/>
    </font>
    <font>
      <sz val="14"/>
      <name val=".VnArial"/>
      <family val="2"/>
    </font>
    <font>
      <sz val="12"/>
      <color indexed="8"/>
      <name val="바탕체"/>
      <family val="3"/>
    </font>
    <font>
      <sz val="12"/>
      <name val="뼻뮝"/>
      <family val="1"/>
      <charset val="129"/>
    </font>
    <font>
      <sz val="10"/>
      <name val="명조"/>
      <family val="3"/>
      <charset val="129"/>
    </font>
    <font>
      <sz val="10"/>
      <name val="돋움체"/>
      <family val="3"/>
      <charset val="129"/>
    </font>
    <font>
      <sz val="12"/>
      <color rgb="FFC00000"/>
      <name val="Times New Roman"/>
      <family val="1"/>
    </font>
    <font>
      <b/>
      <i/>
      <sz val="12"/>
      <color rgb="FF000099"/>
      <name val="Times New Roman"/>
      <family val="1"/>
    </font>
    <font>
      <b/>
      <i/>
      <sz val="11"/>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92D050"/>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hair">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89">
    <xf numFmtId="0" fontId="0" fillId="0" borderId="0"/>
    <xf numFmtId="0" fontId="4" fillId="0" borderId="0"/>
    <xf numFmtId="168"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xf numFmtId="3" fontId="44" fillId="0" borderId="2"/>
    <xf numFmtId="169" fontId="45" fillId="0" borderId="13" applyFont="0" applyBorder="0"/>
    <xf numFmtId="0" fontId="46" fillId="0" borderId="0"/>
    <xf numFmtId="170" fontId="4"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0" applyFont="0" applyFill="0" applyBorder="0" applyAlignment="0" applyProtection="0"/>
    <xf numFmtId="171"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9" fillId="0" borderId="0" applyFont="0" applyFill="0" applyBorder="0" applyAlignment="0" applyProtection="0"/>
    <xf numFmtId="0" fontId="50" fillId="0" borderId="14"/>
    <xf numFmtId="172" fontId="46"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6" fontId="52" fillId="0" borderId="0" applyFont="0" applyFill="0" applyBorder="0" applyAlignment="0" applyProtection="0"/>
    <xf numFmtId="0" fontId="4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3" fillId="0" borderId="0"/>
    <xf numFmtId="40" fontId="54" fillId="0" borderId="0" applyFont="0" applyFill="0" applyBorder="0" applyAlignment="0" applyProtection="0"/>
    <xf numFmtId="38" fontId="54" fillId="0" borderId="0" applyFont="0" applyFill="0" applyBorder="0" applyAlignment="0" applyProtection="0"/>
    <xf numFmtId="0" fontId="4" fillId="0" borderId="0" applyNumberFormat="0" applyFill="0" applyBorder="0" applyAlignment="0" applyProtection="0"/>
    <xf numFmtId="173" fontId="42" fillId="0" borderId="0" applyFont="0" applyFill="0" applyBorder="0" applyAlignment="0" applyProtection="0"/>
    <xf numFmtId="0" fontId="4" fillId="0" borderId="0"/>
    <xf numFmtId="0" fontId="55" fillId="0" borderId="0" applyFont="0" applyFill="0" applyBorder="0" applyAlignment="0" applyProtection="0"/>
    <xf numFmtId="42" fontId="56" fillId="0" borderId="0" applyFont="0" applyFill="0" applyBorder="0" applyAlignment="0" applyProtection="0"/>
    <xf numFmtId="175" fontId="42" fillId="0" borderId="0" applyFont="0" applyFill="0" applyBorder="0" applyAlignment="0" applyProtection="0"/>
    <xf numFmtId="42" fontId="56" fillId="0" borderId="0" applyFont="0" applyFill="0" applyBorder="0" applyAlignment="0" applyProtection="0"/>
    <xf numFmtId="0" fontId="57" fillId="0" borderId="0">
      <alignment vertical="top"/>
    </xf>
    <xf numFmtId="0" fontId="57" fillId="0" borderId="0">
      <alignment vertical="top"/>
    </xf>
    <xf numFmtId="0" fontId="47" fillId="0" borderId="0"/>
    <xf numFmtId="0" fontId="46" fillId="0" borderId="0" applyNumberFormat="0" applyFill="0" applyBorder="0" applyAlignment="0" applyProtection="0"/>
    <xf numFmtId="176" fontId="56" fillId="0" borderId="0" applyFont="0" applyFill="0" applyBorder="0" applyAlignment="0" applyProtection="0"/>
    <xf numFmtId="0" fontId="55" fillId="0" borderId="0" applyFont="0" applyFill="0" applyBorder="0" applyAlignment="0" applyProtection="0"/>
    <xf numFmtId="0" fontId="47" fillId="0" borderId="0"/>
    <xf numFmtId="176" fontId="56" fillId="0" borderId="0" applyFont="0" applyFill="0" applyBorder="0" applyAlignment="0" applyProtection="0"/>
    <xf numFmtId="0" fontId="47" fillId="0" borderId="0"/>
    <xf numFmtId="42" fontId="56" fillId="0" borderId="0" applyFont="0" applyFill="0" applyBorder="0" applyAlignment="0" applyProtection="0"/>
    <xf numFmtId="0" fontId="46" fillId="0" borderId="0" applyNumberFormat="0" applyFill="0" applyBorder="0" applyAlignment="0" applyProtection="0"/>
    <xf numFmtId="0" fontId="55" fillId="0" borderId="0" applyFont="0" applyFill="0" applyBorder="0" applyAlignment="0" applyProtection="0"/>
    <xf numFmtId="0" fontId="47" fillId="0" borderId="0"/>
    <xf numFmtId="0" fontId="47" fillId="0" borderId="0"/>
    <xf numFmtId="0" fontId="47"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47" fillId="0" borderId="0"/>
    <xf numFmtId="42" fontId="56" fillId="0" borderId="0" applyFont="0" applyFill="0" applyBorder="0" applyAlignment="0" applyProtection="0"/>
    <xf numFmtId="177" fontId="41" fillId="0" borderId="0" applyFont="0" applyFill="0" applyBorder="0" applyAlignment="0" applyProtection="0"/>
    <xf numFmtId="168"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4"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2"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2" fontId="56" fillId="0" borderId="0" applyFont="0" applyFill="0" applyBorder="0" applyAlignment="0" applyProtection="0"/>
    <xf numFmtId="174" fontId="56" fillId="0" borderId="0" applyFont="0" applyFill="0" applyBorder="0" applyAlignment="0" applyProtection="0"/>
    <xf numFmtId="183" fontId="56" fillId="0" borderId="0" applyFont="0" applyFill="0" applyBorder="0" applyAlignment="0" applyProtection="0"/>
    <xf numFmtId="174"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3" fontId="41" fillId="0" borderId="0" applyFont="0" applyFill="0" applyBorder="0" applyAlignment="0" applyProtection="0"/>
    <xf numFmtId="42" fontId="56" fillId="0" borderId="0" applyFont="0" applyFill="0" applyBorder="0" applyAlignment="0" applyProtection="0"/>
    <xf numFmtId="176" fontId="56" fillId="0" borderId="0" applyFont="0" applyFill="0" applyBorder="0" applyAlignment="0" applyProtection="0"/>
    <xf numFmtId="184" fontId="56" fillId="0" borderId="0" applyFont="0" applyFill="0" applyBorder="0" applyAlignment="0" applyProtection="0"/>
    <xf numFmtId="185" fontId="41"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74"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2"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2" fontId="56" fillId="0" borderId="0" applyFont="0" applyFill="0" applyBorder="0" applyAlignment="0" applyProtection="0"/>
    <xf numFmtId="174" fontId="56"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83" fontId="56" fillId="0" borderId="0" applyFont="0" applyFill="0" applyBorder="0" applyAlignment="0" applyProtection="0"/>
    <xf numFmtId="174"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3"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75"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90"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91"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6" fontId="56" fillId="0" borderId="0" applyFont="0" applyFill="0" applyBorder="0" applyAlignment="0" applyProtection="0"/>
    <xf numFmtId="184" fontId="56" fillId="0" borderId="0" applyFont="0" applyFill="0" applyBorder="0" applyAlignment="0" applyProtection="0"/>
    <xf numFmtId="185" fontId="41"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73" fontId="41" fillId="0" borderId="0" applyFont="0" applyFill="0" applyBorder="0" applyAlignment="0" applyProtection="0"/>
    <xf numFmtId="187" fontId="56" fillId="0" borderId="0" applyFont="0" applyFill="0" applyBorder="0" applyAlignment="0" applyProtection="0"/>
    <xf numFmtId="174" fontId="41" fillId="0" borderId="0" applyFont="0" applyFill="0" applyBorder="0" applyAlignment="0" applyProtection="0"/>
    <xf numFmtId="173"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75"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90"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91"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4"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2"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2" fontId="56" fillId="0" borderId="0" applyFont="0" applyFill="0" applyBorder="0" applyAlignment="0" applyProtection="0"/>
    <xf numFmtId="174" fontId="56" fillId="0" borderId="0" applyFont="0" applyFill="0" applyBorder="0" applyAlignment="0" applyProtection="0"/>
    <xf numFmtId="183" fontId="56" fillId="0" borderId="0" applyFont="0" applyFill="0" applyBorder="0" applyAlignment="0" applyProtection="0"/>
    <xf numFmtId="174"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3" fontId="41" fillId="0" borderId="0" applyFont="0" applyFill="0" applyBorder="0" applyAlignment="0" applyProtection="0"/>
    <xf numFmtId="177" fontId="41" fillId="0" borderId="0" applyFont="0" applyFill="0" applyBorder="0" applyAlignment="0" applyProtection="0"/>
    <xf numFmtId="168" fontId="41" fillId="0" borderId="0" applyFont="0" applyFill="0" applyBorder="0" applyAlignment="0" applyProtection="0"/>
    <xf numFmtId="174"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4" fontId="56" fillId="0" borderId="0" applyFont="0" applyFill="0" applyBorder="0" applyAlignment="0" applyProtection="0"/>
    <xf numFmtId="185" fontId="41" fillId="0" borderId="0" applyFont="0" applyFill="0" applyBorder="0" applyAlignment="0" applyProtection="0"/>
    <xf numFmtId="185"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0" fontId="47" fillId="0" borderId="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173" fontId="41" fillId="0" borderId="0" applyFont="0" applyFill="0" applyBorder="0" applyAlignment="0" applyProtection="0"/>
    <xf numFmtId="173"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75"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8" fontId="56" fillId="0" borderId="0" applyFont="0" applyFill="0" applyBorder="0" applyAlignment="0" applyProtection="0"/>
    <xf numFmtId="190"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91"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74"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9" fontId="56" fillId="0" borderId="0" applyFont="0" applyFill="0" applyBorder="0" applyAlignment="0" applyProtection="0"/>
    <xf numFmtId="182"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2" fontId="56" fillId="0" borderId="0" applyFont="0" applyFill="0" applyBorder="0" applyAlignment="0" applyProtection="0"/>
    <xf numFmtId="174" fontId="56" fillId="0" borderId="0" applyFont="0" applyFill="0" applyBorder="0" applyAlignment="0" applyProtection="0"/>
    <xf numFmtId="183" fontId="56" fillId="0" borderId="0" applyFont="0" applyFill="0" applyBorder="0" applyAlignment="0" applyProtection="0"/>
    <xf numFmtId="174"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77" fontId="41" fillId="0" borderId="0" applyFont="0" applyFill="0" applyBorder="0" applyAlignment="0" applyProtection="0"/>
    <xf numFmtId="168"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87" fontId="56" fillId="0" borderId="0" applyFont="0" applyFill="0" applyBorder="0" applyAlignment="0" applyProtection="0"/>
    <xf numFmtId="0" fontId="46" fillId="0" borderId="0" applyNumberForma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2" fontId="56" fillId="0" borderId="0" applyFont="0" applyFill="0" applyBorder="0" applyAlignment="0" applyProtection="0"/>
    <xf numFmtId="0" fontId="57" fillId="0" borderId="0">
      <alignment vertical="top"/>
    </xf>
    <xf numFmtId="0" fontId="57" fillId="0" borderId="0">
      <alignment vertical="top"/>
    </xf>
    <xf numFmtId="0" fontId="57" fillId="0" borderId="0">
      <alignment vertical="top"/>
    </xf>
    <xf numFmtId="0" fontId="46" fillId="0" borderId="0" applyNumberFormat="0" applyFill="0" applyBorder="0" applyAlignment="0" applyProtection="0"/>
    <xf numFmtId="0" fontId="47" fillId="0" borderId="0"/>
    <xf numFmtId="192" fontId="58" fillId="0" borderId="0" applyFont="0" applyFill="0" applyBorder="0" applyAlignment="0" applyProtection="0"/>
    <xf numFmtId="193" fontId="49" fillId="0" borderId="0" applyFont="0" applyFill="0" applyBorder="0" applyAlignment="0" applyProtection="0"/>
    <xf numFmtId="194" fontId="52" fillId="0" borderId="0" applyFont="0" applyFill="0" applyBorder="0" applyAlignment="0" applyProtection="0"/>
    <xf numFmtId="195" fontId="59" fillId="0" borderId="0" applyFont="0" applyFill="0" applyBorder="0" applyAlignment="0" applyProtection="0"/>
    <xf numFmtId="177" fontId="59" fillId="0" borderId="0" applyFont="0" applyFill="0" applyBorder="0" applyAlignment="0" applyProtection="0"/>
    <xf numFmtId="194" fontId="52" fillId="0" borderId="0" applyFont="0" applyFill="0" applyBorder="0" applyAlignment="0" applyProtection="0"/>
    <xf numFmtId="195" fontId="59" fillId="0" borderId="0" applyFont="0" applyFill="0" applyBorder="0" applyAlignment="0" applyProtection="0"/>
    <xf numFmtId="196" fontId="60" fillId="0" borderId="0" applyFont="0" applyFill="0" applyBorder="0" applyAlignment="0" applyProtection="0"/>
    <xf numFmtId="197" fontId="60" fillId="0" borderId="0" applyFont="0" applyFill="0" applyBorder="0" applyAlignment="0" applyProtection="0"/>
    <xf numFmtId="198" fontId="46" fillId="0" borderId="0" applyFont="0" applyFill="0" applyBorder="0" applyAlignment="0" applyProtection="0"/>
    <xf numFmtId="197" fontId="61" fillId="0" borderId="0" applyFont="0" applyFill="0" applyBorder="0" applyAlignment="0" applyProtection="0"/>
    <xf numFmtId="0" fontId="62" fillId="0" borderId="0"/>
    <xf numFmtId="0" fontId="62" fillId="0" borderId="0"/>
    <xf numFmtId="0" fontId="62" fillId="0" borderId="0"/>
    <xf numFmtId="0" fontId="63" fillId="0" borderId="0"/>
    <xf numFmtId="1" fontId="64" fillId="0" borderId="2" applyBorder="0" applyAlignment="0">
      <alignment horizontal="center"/>
    </xf>
    <xf numFmtId="3" fontId="44" fillId="0" borderId="2"/>
    <xf numFmtId="3" fontId="44" fillId="0" borderId="2"/>
    <xf numFmtId="0" fontId="65" fillId="5" borderId="0"/>
    <xf numFmtId="0" fontId="66" fillId="5" borderId="0"/>
    <xf numFmtId="0" fontId="65" fillId="5" borderId="0"/>
    <xf numFmtId="0" fontId="65" fillId="5" borderId="0"/>
    <xf numFmtId="0" fontId="65" fillId="6" borderId="0"/>
    <xf numFmtId="0" fontId="65" fillId="5" borderId="0"/>
    <xf numFmtId="0" fontId="65" fillId="5" borderId="0"/>
    <xf numFmtId="0" fontId="66" fillId="5" borderId="0"/>
    <xf numFmtId="0" fontId="66" fillId="5" borderId="0"/>
    <xf numFmtId="0" fontId="66" fillId="5" borderId="0"/>
    <xf numFmtId="0" fontId="65" fillId="5" borderId="0"/>
    <xf numFmtId="0" fontId="66" fillId="5" borderId="0"/>
    <xf numFmtId="0" fontId="66" fillId="5" borderId="0"/>
    <xf numFmtId="0" fontId="65" fillId="5" borderId="0"/>
    <xf numFmtId="0" fontId="66" fillId="5" borderId="0"/>
    <xf numFmtId="0" fontId="66" fillId="5" borderId="0"/>
    <xf numFmtId="192" fontId="58" fillId="0" borderId="0" applyFont="0" applyFill="0" applyBorder="0" applyAlignment="0" applyProtection="0"/>
    <xf numFmtId="192" fontId="58" fillId="0" borderId="0" applyFont="0" applyFill="0" applyBorder="0" applyAlignment="0" applyProtection="0"/>
    <xf numFmtId="0" fontId="65" fillId="5" borderId="0"/>
    <xf numFmtId="0" fontId="65" fillId="5" borderId="0"/>
    <xf numFmtId="192" fontId="58" fillId="0" borderId="0" applyFont="0" applyFill="0" applyBorder="0" applyAlignment="0" applyProtection="0"/>
    <xf numFmtId="192" fontId="58" fillId="0" borderId="0" applyFont="0" applyFill="0" applyBorder="0" applyAlignment="0" applyProtection="0"/>
    <xf numFmtId="0" fontId="42" fillId="5" borderId="0"/>
    <xf numFmtId="0" fontId="65" fillId="5" borderId="0"/>
    <xf numFmtId="0" fontId="65" fillId="5" borderId="0"/>
    <xf numFmtId="0" fontId="66" fillId="5" borderId="0"/>
    <xf numFmtId="0" fontId="66" fillId="5" borderId="0"/>
    <xf numFmtId="0" fontId="66" fillId="5" borderId="0"/>
    <xf numFmtId="0" fontId="66" fillId="5" borderId="0"/>
    <xf numFmtId="0" fontId="66" fillId="5" borderId="0"/>
    <xf numFmtId="0" fontId="66" fillId="5" borderId="0"/>
    <xf numFmtId="0" fontId="65"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7" fillId="0" borderId="9" applyFont="0" applyAlignment="0">
      <alignment horizontal="left"/>
    </xf>
    <xf numFmtId="0" fontId="65" fillId="5" borderId="0"/>
    <xf numFmtId="0" fontId="65"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5" fillId="5" borderId="0"/>
    <xf numFmtId="192" fontId="58" fillId="0" borderId="0" applyFont="0" applyFill="0" applyBorder="0" applyAlignment="0" applyProtection="0"/>
    <xf numFmtId="0" fontId="65" fillId="6" borderId="0"/>
    <xf numFmtId="0" fontId="68" fillId="0" borderId="0" applyFont="0" applyFill="0" applyBorder="0" applyAlignment="0">
      <alignment horizontal="left"/>
    </xf>
    <xf numFmtId="0" fontId="67" fillId="0" borderId="9" applyFont="0" applyAlignment="0">
      <alignment horizontal="left"/>
    </xf>
    <xf numFmtId="0" fontId="65" fillId="5" borderId="0"/>
    <xf numFmtId="0" fontId="65" fillId="5" borderId="0"/>
    <xf numFmtId="0" fontId="66" fillId="5" borderId="0"/>
    <xf numFmtId="0" fontId="66" fillId="5" borderId="0"/>
    <xf numFmtId="0" fontId="65" fillId="5" borderId="0"/>
    <xf numFmtId="0" fontId="66" fillId="5" borderId="0"/>
    <xf numFmtId="0" fontId="66" fillId="5" borderId="0"/>
    <xf numFmtId="192" fontId="58" fillId="0" borderId="0" applyFont="0" applyFill="0" applyBorder="0" applyAlignment="0" applyProtection="0"/>
    <xf numFmtId="0" fontId="66" fillId="5" borderId="0"/>
    <xf numFmtId="0" fontId="66" fillId="5" borderId="0"/>
    <xf numFmtId="192" fontId="58" fillId="0" borderId="0" applyFont="0" applyFill="0" applyBorder="0" applyAlignment="0" applyProtection="0"/>
    <xf numFmtId="0" fontId="66" fillId="5" borderId="0"/>
    <xf numFmtId="0" fontId="66" fillId="5" borderId="0"/>
    <xf numFmtId="0" fontId="65" fillId="5" borderId="0"/>
    <xf numFmtId="0" fontId="65" fillId="5" borderId="0"/>
    <xf numFmtId="0" fontId="65" fillId="5" borderId="0"/>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8" fillId="0" borderId="0" applyFont="0" applyFill="0" applyBorder="0" applyAlignment="0">
      <alignment horizontal="left"/>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0" fontId="69" fillId="0" borderId="2" applyNumberFormat="0" applyFont="0" applyBorder="0">
      <alignment horizontal="left" indent="2"/>
    </xf>
    <xf numFmtId="9" fontId="70" fillId="0" borderId="0" applyFont="0" applyFill="0" applyBorder="0" applyAlignment="0" applyProtection="0"/>
    <xf numFmtId="9" fontId="71" fillId="0" borderId="0" applyFont="0" applyFill="0" applyBorder="0" applyAlignment="0" applyProtection="0"/>
    <xf numFmtId="0" fontId="72" fillId="7" borderId="15" applyFont="0" applyFill="0" applyAlignment="0">
      <alignment vertical="center" wrapText="1"/>
    </xf>
    <xf numFmtId="9" fontId="73" fillId="0" borderId="0" applyBorder="0" applyAlignment="0" applyProtection="0"/>
    <xf numFmtId="0" fontId="74" fillId="5" borderId="0"/>
    <xf numFmtId="0" fontId="66" fillId="5" borderId="0"/>
    <xf numFmtId="0" fontId="74" fillId="5" borderId="0"/>
    <xf numFmtId="0" fontId="74" fillId="6" borderId="0"/>
    <xf numFmtId="0" fontId="74" fillId="5" borderId="0"/>
    <xf numFmtId="0" fontId="66" fillId="5" borderId="0"/>
    <xf numFmtId="0" fontId="66" fillId="5" borderId="0"/>
    <xf numFmtId="0" fontId="66" fillId="5" borderId="0"/>
    <xf numFmtId="0" fontId="74" fillId="5" borderId="0"/>
    <xf numFmtId="0" fontId="66" fillId="5" borderId="0"/>
    <xf numFmtId="0" fontId="66" fillId="5" borderId="0"/>
    <xf numFmtId="0" fontId="74" fillId="5" borderId="0"/>
    <xf numFmtId="0" fontId="66" fillId="5" borderId="0"/>
    <xf numFmtId="0" fontId="66" fillId="5" borderId="0"/>
    <xf numFmtId="0" fontId="74" fillId="5" borderId="0"/>
    <xf numFmtId="0" fontId="74" fillId="5" borderId="0"/>
    <xf numFmtId="0" fontId="42" fillId="5" borderId="0"/>
    <xf numFmtId="0" fontId="74" fillId="5" borderId="0"/>
    <xf numFmtId="0" fontId="66" fillId="5" borderId="0"/>
    <xf numFmtId="0" fontId="66" fillId="5" borderId="0"/>
    <xf numFmtId="0" fontId="66" fillId="5" borderId="0"/>
    <xf numFmtId="0" fontId="66" fillId="5" borderId="0"/>
    <xf numFmtId="0" fontId="66" fillId="5" borderId="0"/>
    <xf numFmtId="0" fontId="66" fillId="5" borderId="0"/>
    <xf numFmtId="0" fontId="74"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4" fillId="5" borderId="0"/>
    <xf numFmtId="0" fontId="74"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4" fillId="5" borderId="0"/>
    <xf numFmtId="0" fontId="74" fillId="6" borderId="0"/>
    <xf numFmtId="0" fontId="74" fillId="5" borderId="0"/>
    <xf numFmtId="0" fontId="74" fillId="5" borderId="0"/>
    <xf numFmtId="0" fontId="66" fillId="5" borderId="0"/>
    <xf numFmtId="0" fontId="66" fillId="5" borderId="0"/>
    <xf numFmtId="0" fontId="74" fillId="5" borderId="0"/>
    <xf numFmtId="0" fontId="66" fillId="5" borderId="0"/>
    <xf numFmtId="0" fontId="66" fillId="5" borderId="0"/>
    <xf numFmtId="0" fontId="66" fillId="5" borderId="0"/>
    <xf numFmtId="0" fontId="66" fillId="5" borderId="0"/>
    <xf numFmtId="0" fontId="66" fillId="5" borderId="0"/>
    <xf numFmtId="0" fontId="66" fillId="5" borderId="0"/>
    <xf numFmtId="0" fontId="74" fillId="5" borderId="0"/>
    <xf numFmtId="0" fontId="74" fillId="5" borderId="0"/>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69" fillId="0" borderId="2" applyNumberFormat="0" applyFont="0" applyBorder="0" applyAlignment="0">
      <alignment horizontal="center"/>
    </xf>
    <xf numFmtId="0" fontId="42" fillId="0" borderId="0"/>
    <xf numFmtId="0" fontId="42" fillId="0" borderId="0"/>
    <xf numFmtId="0" fontId="42" fillId="0" borderId="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4" fillId="0" borderId="0"/>
    <xf numFmtId="0" fontId="76" fillId="5" borderId="0"/>
    <xf numFmtId="0" fontId="66" fillId="5" borderId="0"/>
    <xf numFmtId="0" fontId="76" fillId="5" borderId="0"/>
    <xf numFmtId="0" fontId="76" fillId="6" borderId="0"/>
    <xf numFmtId="0" fontId="76" fillId="5" borderId="0"/>
    <xf numFmtId="0" fontId="66" fillId="5" borderId="0"/>
    <xf numFmtId="0" fontId="66" fillId="5" borderId="0"/>
    <xf numFmtId="0" fontId="66" fillId="5" borderId="0"/>
    <xf numFmtId="0" fontId="76" fillId="5" borderId="0"/>
    <xf numFmtId="0" fontId="66" fillId="5" borderId="0"/>
    <xf numFmtId="0" fontId="66" fillId="5" borderId="0"/>
    <xf numFmtId="0" fontId="76" fillId="5" borderId="0"/>
    <xf numFmtId="0" fontId="66" fillId="5" borderId="0"/>
    <xf numFmtId="0" fontId="66" fillId="5" borderId="0"/>
    <xf numFmtId="0" fontId="76" fillId="5" borderId="0"/>
    <xf numFmtId="0" fontId="76" fillId="5" borderId="0"/>
    <xf numFmtId="0" fontId="42" fillId="5" borderId="0"/>
    <xf numFmtId="0" fontId="7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6" fillId="5" borderId="0"/>
    <xf numFmtId="0" fontId="7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6" fillId="5" borderId="0"/>
    <xf numFmtId="0" fontId="76" fillId="6" borderId="0"/>
    <xf numFmtId="0" fontId="76" fillId="5" borderId="0"/>
    <xf numFmtId="0" fontId="76" fillId="5" borderId="0"/>
    <xf numFmtId="0" fontId="66" fillId="5" borderId="0"/>
    <xf numFmtId="0" fontId="66" fillId="5" borderId="0"/>
    <xf numFmtId="0" fontId="76" fillId="5" borderId="0"/>
    <xf numFmtId="0" fontId="66" fillId="5" borderId="0"/>
    <xf numFmtId="0" fontId="66" fillId="5" borderId="0"/>
    <xf numFmtId="0" fontId="66" fillId="5" borderId="0"/>
    <xf numFmtId="0" fontId="66" fillId="5" borderId="0"/>
    <xf numFmtId="0" fontId="66" fillId="5" borderId="0"/>
    <xf numFmtId="0" fontId="66" fillId="5" borderId="0"/>
    <xf numFmtId="0" fontId="76" fillId="5" borderId="0"/>
    <xf numFmtId="0" fontId="77" fillId="0" borderId="0">
      <alignment wrapText="1"/>
    </xf>
    <xf numFmtId="0" fontId="66" fillId="0" borderId="0">
      <alignment wrapText="1"/>
    </xf>
    <xf numFmtId="0" fontId="77" fillId="0" borderId="0">
      <alignment wrapText="1"/>
    </xf>
    <xf numFmtId="0" fontId="77" fillId="0" borderId="0">
      <alignment wrapText="1"/>
    </xf>
    <xf numFmtId="0" fontId="66" fillId="0" borderId="0">
      <alignment wrapText="1"/>
    </xf>
    <xf numFmtId="0" fontId="66" fillId="0" borderId="0">
      <alignment wrapText="1"/>
    </xf>
    <xf numFmtId="0" fontId="66" fillId="0" borderId="0">
      <alignment wrapText="1"/>
    </xf>
    <xf numFmtId="0" fontId="77" fillId="0" borderId="0">
      <alignment wrapText="1"/>
    </xf>
    <xf numFmtId="0" fontId="66" fillId="0" borderId="0">
      <alignment wrapText="1"/>
    </xf>
    <xf numFmtId="0" fontId="66" fillId="0" borderId="0">
      <alignment wrapText="1"/>
    </xf>
    <xf numFmtId="0" fontId="77" fillId="0" borderId="0">
      <alignment wrapText="1"/>
    </xf>
    <xf numFmtId="0" fontId="66" fillId="0" borderId="0">
      <alignment wrapText="1"/>
    </xf>
    <xf numFmtId="0" fontId="66" fillId="0" borderId="0">
      <alignment wrapText="1"/>
    </xf>
    <xf numFmtId="0" fontId="77" fillId="0" borderId="0">
      <alignment wrapText="1"/>
    </xf>
    <xf numFmtId="0" fontId="77" fillId="0" borderId="0">
      <alignment wrapText="1"/>
    </xf>
    <xf numFmtId="0" fontId="42" fillId="0" borderId="0">
      <alignment wrapText="1"/>
    </xf>
    <xf numFmtId="0" fontId="77"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77"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77" fillId="0" borderId="0">
      <alignment wrapText="1"/>
    </xf>
    <xf numFmtId="0" fontId="77"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77" fillId="0" borderId="0">
      <alignment wrapText="1"/>
    </xf>
    <xf numFmtId="0" fontId="77" fillId="0" borderId="0">
      <alignment wrapText="1"/>
    </xf>
    <xf numFmtId="0" fontId="77" fillId="0" borderId="0">
      <alignment wrapText="1"/>
    </xf>
    <xf numFmtId="0" fontId="66" fillId="0" borderId="0">
      <alignment wrapText="1"/>
    </xf>
    <xf numFmtId="0" fontId="66" fillId="0" borderId="0">
      <alignment wrapText="1"/>
    </xf>
    <xf numFmtId="0" fontId="77"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66" fillId="0" borderId="0">
      <alignment wrapText="1"/>
    </xf>
    <xf numFmtId="0" fontId="77" fillId="0" borderId="0">
      <alignment wrapText="1"/>
    </xf>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1"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1"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169" fontId="78" fillId="0" borderId="1" applyNumberFormat="0" applyFont="0" applyBorder="0" applyAlignment="0">
      <alignment horizontal="center"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2" fillId="0" borderId="0"/>
    <xf numFmtId="0" fontId="46" fillId="0" borderId="0"/>
    <xf numFmtId="0" fontId="79" fillId="18"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18"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80" fillId="0" borderId="0"/>
    <xf numFmtId="0" fontId="54" fillId="0" borderId="0" applyFont="0" applyFill="0" applyBorder="0" applyAlignment="0" applyProtection="0"/>
    <xf numFmtId="0" fontId="54" fillId="0" borderId="0" applyFon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5" borderId="0" applyNumberFormat="0" applyBorder="0" applyAlignment="0" applyProtection="0"/>
    <xf numFmtId="199" fontId="4" fillId="0" borderId="0" applyFont="0" applyFill="0" applyBorder="0" applyAlignment="0" applyProtection="0"/>
    <xf numFmtId="0" fontId="81" fillId="0" borderId="0" applyFont="0" applyFill="0" applyBorder="0" applyAlignment="0" applyProtection="0"/>
    <xf numFmtId="200" fontId="41" fillId="0" borderId="0" applyFont="0" applyFill="0" applyBorder="0" applyAlignment="0" applyProtection="0"/>
    <xf numFmtId="201" fontId="4" fillId="0" borderId="0" applyFont="0" applyFill="0" applyBorder="0" applyAlignment="0" applyProtection="0"/>
    <xf numFmtId="0" fontId="81" fillId="0" borderId="0" applyFont="0" applyFill="0" applyBorder="0" applyAlignment="0" applyProtection="0"/>
    <xf numFmtId="201" fontId="4" fillId="0" borderId="0" applyFont="0" applyFill="0" applyBorder="0" applyAlignment="0" applyProtection="0"/>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3" fillId="0" borderId="0" applyNumberFormat="0" applyBorder="0" applyAlignment="0">
      <alignment horizontal="center"/>
    </xf>
    <xf numFmtId="191" fontId="84" fillId="0" borderId="0" applyFont="0" applyFill="0" applyBorder="0" applyAlignment="0" applyProtection="0"/>
    <xf numFmtId="0" fontId="81" fillId="0" borderId="0" applyFont="0" applyFill="0" applyBorder="0" applyAlignment="0" applyProtection="0"/>
    <xf numFmtId="202" fontId="42" fillId="0" borderId="0" applyFont="0" applyFill="0" applyBorder="0" applyAlignment="0" applyProtection="0"/>
    <xf numFmtId="183" fontId="84" fillId="0" borderId="0" applyFont="0" applyFill="0" applyBorder="0" applyAlignment="0" applyProtection="0"/>
    <xf numFmtId="0" fontId="81" fillId="0" borderId="0" applyFont="0" applyFill="0" applyBorder="0" applyAlignment="0" applyProtection="0"/>
    <xf numFmtId="203" fontId="42" fillId="0" borderId="0" applyFont="0" applyFill="0" applyBorder="0" applyAlignment="0" applyProtection="0"/>
    <xf numFmtId="177" fontId="41" fillId="0" borderId="0" applyFont="0" applyFill="0" applyBorder="0" applyAlignment="0" applyProtection="0"/>
    <xf numFmtId="0" fontId="85" fillId="9" borderId="0" applyNumberFormat="0" applyBorder="0" applyAlignment="0" applyProtection="0"/>
    <xf numFmtId="0" fontId="86" fillId="0" borderId="0" applyNumberFormat="0" applyFill="0" applyBorder="0" applyAlignment="0" applyProtection="0"/>
    <xf numFmtId="0" fontId="81" fillId="0" borderId="0"/>
    <xf numFmtId="0" fontId="87" fillId="0" borderId="0"/>
    <xf numFmtId="0" fontId="63" fillId="0" borderId="0"/>
    <xf numFmtId="0" fontId="81" fillId="0" borderId="0"/>
    <xf numFmtId="0" fontId="88" fillId="0" borderId="0"/>
    <xf numFmtId="0" fontId="89" fillId="0" borderId="0"/>
    <xf numFmtId="0" fontId="90" fillId="0" borderId="0"/>
    <xf numFmtId="204" fontId="42" fillId="0" borderId="0" applyFill="0" applyBorder="0" applyAlignment="0"/>
    <xf numFmtId="204" fontId="42" fillId="0" borderId="0" applyFill="0" applyBorder="0" applyAlignment="0"/>
    <xf numFmtId="205" fontId="42" fillId="0" borderId="0" applyFill="0" applyBorder="0" applyAlignment="0"/>
    <xf numFmtId="205" fontId="42" fillId="0" borderId="0" applyFill="0" applyBorder="0" applyAlignment="0"/>
    <xf numFmtId="206" fontId="63" fillId="0" borderId="0" applyFill="0" applyBorder="0" applyAlignment="0"/>
    <xf numFmtId="207" fontId="91" fillId="0" borderId="0" applyFill="0" applyBorder="0" applyAlignment="0"/>
    <xf numFmtId="208" fontId="63" fillId="0" borderId="0" applyFill="0" applyBorder="0" applyAlignment="0"/>
    <xf numFmtId="209" fontId="42" fillId="0" borderId="0" applyFill="0" applyBorder="0" applyAlignment="0"/>
    <xf numFmtId="209" fontId="42" fillId="0" borderId="0" applyFill="0" applyBorder="0" applyAlignment="0"/>
    <xf numFmtId="210" fontId="63" fillId="0" borderId="0" applyFill="0" applyBorder="0" applyAlignment="0"/>
    <xf numFmtId="211" fontId="42" fillId="0" borderId="0" applyFill="0" applyBorder="0" applyAlignment="0"/>
    <xf numFmtId="211" fontId="42" fillId="0" borderId="0" applyFill="0" applyBorder="0" applyAlignment="0"/>
    <xf numFmtId="212" fontId="63" fillId="0" borderId="0" applyFill="0" applyBorder="0" applyAlignment="0"/>
    <xf numFmtId="213" fontId="92" fillId="0" borderId="0" applyFill="0" applyBorder="0" applyAlignment="0"/>
    <xf numFmtId="213" fontId="92" fillId="0" borderId="0" applyFill="0" applyBorder="0" applyAlignment="0"/>
    <xf numFmtId="214" fontId="63" fillId="0" borderId="0" applyFill="0" applyBorder="0" applyAlignment="0"/>
    <xf numFmtId="215" fontId="42" fillId="0" borderId="0" applyFill="0" applyBorder="0" applyAlignment="0"/>
    <xf numFmtId="215" fontId="42" fillId="0" borderId="0" applyFill="0" applyBorder="0" applyAlignment="0"/>
    <xf numFmtId="206" fontId="63" fillId="0" borderId="0" applyFill="0" applyBorder="0" applyAlignment="0"/>
    <xf numFmtId="0" fontId="93" fillId="26" borderId="16" applyNumberFormat="0" applyAlignment="0" applyProtection="0"/>
    <xf numFmtId="0" fontId="94" fillId="0" borderId="0"/>
    <xf numFmtId="216" fontId="56" fillId="0" borderId="0" applyFont="0" applyFill="0" applyBorder="0" applyAlignment="0" applyProtection="0"/>
    <xf numFmtId="0" fontId="95" fillId="27" borderId="17" applyNumberFormat="0" applyAlignment="0" applyProtection="0"/>
    <xf numFmtId="169" fontId="96" fillId="0" borderId="0" applyFont="0" applyFill="0" applyBorder="0" applyAlignment="0" applyProtection="0"/>
    <xf numFmtId="4" fontId="97" fillId="0" borderId="0" applyAlignment="0"/>
    <xf numFmtId="1" fontId="98" fillId="0" borderId="4" applyBorder="0"/>
    <xf numFmtId="217" fontId="99" fillId="0" borderId="0"/>
    <xf numFmtId="217" fontId="99" fillId="0" borderId="0"/>
    <xf numFmtId="217" fontId="99" fillId="0" borderId="0"/>
    <xf numFmtId="217" fontId="99" fillId="0" borderId="0"/>
    <xf numFmtId="217" fontId="99" fillId="0" borderId="0"/>
    <xf numFmtId="217" fontId="99" fillId="0" borderId="0"/>
    <xf numFmtId="217" fontId="99" fillId="0" borderId="0"/>
    <xf numFmtId="217" fontId="99" fillId="0" borderId="0"/>
    <xf numFmtId="0" fontId="100" fillId="0" borderId="2"/>
    <xf numFmtId="188" fontId="101" fillId="0" borderId="0" applyFont="0" applyFill="0" applyBorder="0" applyAlignment="0" applyProtection="0"/>
    <xf numFmtId="212" fontId="63"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43" fontId="10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4" fillId="0" borderId="0" applyFont="0" applyFill="0" applyBorder="0" applyAlignment="0" applyProtection="0"/>
    <xf numFmtId="180" fontId="102" fillId="0" borderId="0" applyFont="0" applyFill="0" applyBorder="0" applyAlignment="0" applyProtection="0"/>
    <xf numFmtId="0" fontId="4" fillId="0" borderId="0" applyFont="0" applyFill="0" applyBorder="0" applyAlignment="0" applyProtection="0"/>
    <xf numFmtId="180" fontId="102"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22"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219" fontId="42"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19" fontId="42"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19" fontId="42"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6" fontId="75" fillId="0" borderId="0" applyFont="0" applyFill="0" applyBorder="0" applyAlignment="0" applyProtection="0"/>
    <xf numFmtId="6" fontId="75"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174" fontId="75" fillId="0" borderId="0" applyFont="0" applyFill="0" applyBorder="0" applyAlignment="0" applyProtection="0"/>
    <xf numFmtId="43" fontId="4" fillId="0" borderId="0" applyFont="0" applyFill="0" applyBorder="0" applyAlignment="0" applyProtection="0"/>
    <xf numFmtId="220" fontId="63" fillId="0" borderId="0"/>
    <xf numFmtId="220" fontId="63" fillId="0" borderId="0"/>
    <xf numFmtId="3" fontId="4" fillId="0" borderId="0" applyFont="0" applyFill="0" applyBorder="0" applyAlignment="0" applyProtection="0"/>
    <xf numFmtId="0" fontId="103" fillId="0" borderId="0"/>
    <xf numFmtId="0" fontId="104" fillId="0" borderId="0"/>
    <xf numFmtId="0" fontId="103" fillId="0" borderId="0"/>
    <xf numFmtId="0" fontId="104" fillId="0" borderId="0"/>
    <xf numFmtId="0" fontId="105" fillId="0" borderId="0">
      <alignment horizontal="center"/>
    </xf>
    <xf numFmtId="0" fontId="106" fillId="0" borderId="0" applyNumberFormat="0" applyAlignment="0">
      <alignment horizontal="left"/>
    </xf>
    <xf numFmtId="221" fontId="87" fillId="0" borderId="0" applyFont="0" applyFill="0" applyBorder="0" applyAlignment="0" applyProtection="0"/>
    <xf numFmtId="222" fontId="49" fillId="0" borderId="0" applyFont="0" applyFill="0" applyBorder="0" applyAlignment="0" applyProtection="0"/>
    <xf numFmtId="174" fontId="59" fillId="0" borderId="0" applyFont="0" applyFill="0" applyBorder="0" applyAlignment="0" applyProtection="0"/>
    <xf numFmtId="0" fontId="107" fillId="0" borderId="18" applyNumberFormat="0" applyFont="0" applyAlignment="0">
      <alignment horizontal="center" vertical="center"/>
    </xf>
    <xf numFmtId="206" fontId="6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3" fontId="108" fillId="0" borderId="0" applyFont="0" applyFill="0" applyBorder="0" applyAlignment="0" applyProtection="0"/>
    <xf numFmtId="223" fontId="108" fillId="0" borderId="0" applyFont="0" applyFill="0" applyBorder="0" applyAlignment="0" applyProtection="0"/>
    <xf numFmtId="224" fontId="4" fillId="0" borderId="0" applyFont="0" applyFill="0" applyBorder="0" applyAlignment="0" applyProtection="0"/>
    <xf numFmtId="225" fontId="4" fillId="0" borderId="0"/>
    <xf numFmtId="225" fontId="4" fillId="0" borderId="0"/>
    <xf numFmtId="226" fontId="42" fillId="0" borderId="19"/>
    <xf numFmtId="226" fontId="42" fillId="0" borderId="19"/>
    <xf numFmtId="226" fontId="42" fillId="0" borderId="19"/>
    <xf numFmtId="0" fontId="4" fillId="0" borderId="0" applyFont="0" applyFill="0" applyBorder="0" applyAlignment="0" applyProtection="0"/>
    <xf numFmtId="14" fontId="57" fillId="0" borderId="0" applyFill="0" applyBorder="0" applyAlignment="0"/>
    <xf numFmtId="0" fontId="92" fillId="0" borderId="0" applyProtection="0"/>
    <xf numFmtId="0" fontId="109" fillId="26" borderId="20" applyNumberFormat="0" applyAlignment="0" applyProtection="0"/>
    <xf numFmtId="0" fontId="110" fillId="13" borderId="16" applyNumberFormat="0" applyAlignment="0" applyProtection="0"/>
    <xf numFmtId="3" fontId="111" fillId="0" borderId="10">
      <alignment horizontal="left" vertical="top" wrapText="1"/>
    </xf>
    <xf numFmtId="0" fontId="112" fillId="0" borderId="21" applyNumberFormat="0" applyFill="0" applyAlignment="0" applyProtection="0"/>
    <xf numFmtId="0" fontId="113" fillId="0" borderId="22" applyNumberFormat="0" applyFill="0" applyAlignment="0" applyProtection="0"/>
    <xf numFmtId="0" fontId="114" fillId="0" borderId="23" applyNumberFormat="0" applyFill="0" applyAlignment="0" applyProtection="0"/>
    <xf numFmtId="0" fontId="114" fillId="0" borderId="0" applyNumberFormat="0" applyFill="0" applyBorder="0" applyAlignment="0" applyProtection="0"/>
    <xf numFmtId="38" fontId="55" fillId="0" borderId="24">
      <alignment vertical="center"/>
    </xf>
    <xf numFmtId="0" fontId="4" fillId="0" borderId="0" applyFont="0" applyFill="0" applyBorder="0" applyAlignment="0" applyProtection="0"/>
    <xf numFmtId="0" fontId="4" fillId="0" borderId="0" applyFont="0" applyFill="0" applyBorder="0" applyAlignment="0" applyProtection="0"/>
    <xf numFmtId="227" fontId="42" fillId="0" borderId="0"/>
    <xf numFmtId="228" fontId="46" fillId="0" borderId="2"/>
    <xf numFmtId="0" fontId="115" fillId="0" borderId="0">
      <protection locked="0"/>
    </xf>
    <xf numFmtId="229" fontId="49" fillId="0" borderId="0" applyFont="0" applyFill="0" applyBorder="0" applyAlignment="0" applyProtection="0"/>
    <xf numFmtId="170" fontId="4" fillId="0" borderId="0" applyFont="0" applyFill="0" applyBorder="0" applyAlignment="0" applyProtection="0"/>
    <xf numFmtId="230" fontId="4" fillId="0" borderId="0"/>
    <xf numFmtId="230" fontId="4" fillId="0" borderId="0"/>
    <xf numFmtId="231" fontId="46" fillId="0" borderId="0"/>
    <xf numFmtId="173" fontId="116" fillId="0" borderId="0" applyFont="0" applyFill="0" applyBorder="0" applyAlignment="0" applyProtection="0"/>
    <xf numFmtId="174" fontId="116" fillId="0" borderId="0" applyFont="0" applyFill="0" applyBorder="0" applyAlignment="0" applyProtection="0"/>
    <xf numFmtId="173" fontId="116" fillId="0" borderId="0" applyFont="0" applyFill="0" applyBorder="0" applyAlignment="0" applyProtection="0"/>
    <xf numFmtId="41" fontId="116"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73" fontId="116" fillId="0" borderId="0" applyFont="0" applyFill="0" applyBorder="0" applyAlignment="0" applyProtection="0"/>
    <xf numFmtId="173" fontId="116"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42" fillId="0" borderId="0" applyFont="0" applyFill="0" applyBorder="0" applyAlignment="0" applyProtection="0"/>
    <xf numFmtId="233" fontId="42" fillId="0" borderId="0" applyFont="0" applyFill="0" applyBorder="0" applyAlignment="0" applyProtection="0"/>
    <xf numFmtId="234" fontId="42" fillId="0" borderId="0" applyFont="0" applyFill="0" applyBorder="0" applyAlignment="0" applyProtection="0"/>
    <xf numFmtId="234" fontId="42"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9" fontId="116" fillId="0" borderId="0" applyFont="0" applyFill="0" applyBorder="0" applyAlignment="0" applyProtection="0"/>
    <xf numFmtId="173"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73" fontId="116" fillId="0" borderId="0" applyFont="0" applyFill="0" applyBorder="0" applyAlignment="0" applyProtection="0"/>
    <xf numFmtId="173"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9" fontId="116" fillId="0" borderId="0" applyFont="0" applyFill="0" applyBorder="0" applyAlignment="0" applyProtection="0"/>
    <xf numFmtId="188" fontId="116" fillId="0" borderId="0" applyFont="0" applyFill="0" applyBorder="0" applyAlignment="0" applyProtection="0"/>
    <xf numFmtId="188" fontId="116" fillId="0" borderId="0" applyFont="0" applyFill="0" applyBorder="0" applyAlignment="0" applyProtection="0"/>
    <xf numFmtId="189" fontId="116" fillId="0" borderId="0" applyFont="0" applyFill="0" applyBorder="0" applyAlignment="0" applyProtection="0"/>
    <xf numFmtId="174" fontId="116" fillId="0" borderId="0" applyFont="0" applyFill="0" applyBorder="0" applyAlignment="0" applyProtection="0"/>
    <xf numFmtId="43" fontId="116"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174" fontId="116" fillId="0" borderId="0" applyFont="0" applyFill="0" applyBorder="0" applyAlignment="0" applyProtection="0"/>
    <xf numFmtId="174" fontId="116"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2" fillId="0" borderId="0" applyFont="0" applyFill="0" applyBorder="0" applyAlignment="0" applyProtection="0"/>
    <xf numFmtId="236" fontId="42" fillId="0" borderId="0" applyFont="0" applyFill="0" applyBorder="0" applyAlignment="0" applyProtection="0"/>
    <xf numFmtId="237" fontId="42" fillId="0" borderId="0" applyFont="0" applyFill="0" applyBorder="0" applyAlignment="0" applyProtection="0"/>
    <xf numFmtId="237" fontId="42"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80" fontId="116" fillId="0" borderId="0" applyFont="0" applyFill="0" applyBorder="0" applyAlignment="0" applyProtection="0"/>
    <xf numFmtId="174"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74" fontId="116" fillId="0" borderId="0" applyFont="0" applyFill="0" applyBorder="0" applyAlignment="0" applyProtection="0"/>
    <xf numFmtId="174"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80" fontId="116" fillId="0" borderId="0" applyFont="0" applyFill="0" applyBorder="0" applyAlignment="0" applyProtection="0"/>
    <xf numFmtId="179" fontId="116" fillId="0" borderId="0" applyFont="0" applyFill="0" applyBorder="0" applyAlignment="0" applyProtection="0"/>
    <xf numFmtId="179" fontId="116" fillId="0" borderId="0" applyFont="0" applyFill="0" applyBorder="0" applyAlignment="0" applyProtection="0"/>
    <xf numFmtId="180" fontId="116" fillId="0" borderId="0" applyFont="0" applyFill="0" applyBorder="0" applyAlignment="0" applyProtection="0"/>
    <xf numFmtId="3" fontId="42" fillId="0" borderId="0" applyFont="0" applyBorder="0" applyAlignment="0"/>
    <xf numFmtId="0" fontId="117" fillId="0" borderId="0">
      <protection locked="0"/>
    </xf>
    <xf numFmtId="0" fontId="117" fillId="0" borderId="0">
      <protection locked="0"/>
    </xf>
    <xf numFmtId="212" fontId="63" fillId="0" borderId="0" applyFill="0" applyBorder="0" applyAlignment="0"/>
    <xf numFmtId="213" fontId="92" fillId="0" borderId="0" applyFill="0" applyBorder="0" applyAlignment="0"/>
    <xf numFmtId="213" fontId="92" fillId="0" borderId="0" applyFill="0" applyBorder="0" applyAlignment="0"/>
    <xf numFmtId="206" fontId="63" fillId="0" borderId="0" applyFill="0" applyBorder="0" applyAlignment="0"/>
    <xf numFmtId="212" fontId="63" fillId="0" borderId="0" applyFill="0" applyBorder="0" applyAlignment="0"/>
    <xf numFmtId="213" fontId="92" fillId="0" borderId="0" applyFill="0" applyBorder="0" applyAlignment="0"/>
    <xf numFmtId="213" fontId="92" fillId="0" borderId="0" applyFill="0" applyBorder="0" applyAlignment="0"/>
    <xf numFmtId="214" fontId="63" fillId="0" borderId="0" applyFill="0" applyBorder="0" applyAlignment="0"/>
    <xf numFmtId="215" fontId="42" fillId="0" borderId="0" applyFill="0" applyBorder="0" applyAlignment="0"/>
    <xf numFmtId="215" fontId="42" fillId="0" borderId="0" applyFill="0" applyBorder="0" applyAlignment="0"/>
    <xf numFmtId="206" fontId="63" fillId="0" borderId="0" applyFill="0" applyBorder="0" applyAlignment="0"/>
    <xf numFmtId="0" fontId="118" fillId="0" borderId="0" applyNumberFormat="0" applyAlignment="0">
      <alignment horizontal="left"/>
    </xf>
    <xf numFmtId="0" fontId="119" fillId="0" borderId="0"/>
    <xf numFmtId="0" fontId="120" fillId="0" borderId="0" applyNumberFormat="0" applyFill="0" applyBorder="0" applyAlignment="0" applyProtection="0"/>
    <xf numFmtId="3" fontId="42" fillId="0" borderId="0" applyFont="0" applyBorder="0" applyAlignment="0"/>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2" fontId="4" fillId="0" borderId="0" applyFont="0" applyFill="0" applyBorder="0" applyAlignment="0" applyProtection="0"/>
    <xf numFmtId="0" fontId="121" fillId="0" borderId="0" applyNumberFormat="0" applyFill="0" applyBorder="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3" fillId="0" borderId="0" applyNumberFormat="0" applyFill="0" applyBorder="0" applyAlignment="0" applyProtection="0"/>
    <xf numFmtId="238" fontId="126" fillId="0" borderId="25" applyNumberFormat="0" applyFill="0" applyBorder="0" applyAlignment="0" applyProtection="0"/>
    <xf numFmtId="0" fontId="127" fillId="0" borderId="0" applyNumberFormat="0" applyFill="0" applyBorder="0" applyAlignment="0" applyProtection="0"/>
    <xf numFmtId="0" fontId="128" fillId="28" borderId="26" applyNumberFormat="0" applyAlignment="0">
      <protection locked="0"/>
    </xf>
    <xf numFmtId="0" fontId="4" fillId="29" borderId="27" applyNumberFormat="0" applyFont="0" applyAlignment="0" applyProtection="0"/>
    <xf numFmtId="0" fontId="129" fillId="0" borderId="0">
      <alignment vertical="top" wrapText="1"/>
    </xf>
    <xf numFmtId="0" fontId="130" fillId="10" borderId="0" applyNumberFormat="0" applyBorder="0" applyAlignment="0" applyProtection="0"/>
    <xf numFmtId="38" fontId="131" fillId="30" borderId="0" applyNumberFormat="0" applyBorder="0" applyAlignment="0" applyProtection="0"/>
    <xf numFmtId="38" fontId="131" fillId="30" borderId="0" applyNumberFormat="0" applyBorder="0" applyAlignment="0" applyProtection="0"/>
    <xf numFmtId="38" fontId="131" fillId="30" borderId="0" applyNumberFormat="0" applyBorder="0" applyAlignment="0" applyProtection="0"/>
    <xf numFmtId="38" fontId="131" fillId="30" borderId="0" applyNumberFormat="0" applyBorder="0" applyAlignment="0" applyProtection="0"/>
    <xf numFmtId="239" fontId="132" fillId="5" borderId="0" applyBorder="0" applyProtection="0"/>
    <xf numFmtId="0" fontId="133" fillId="0" borderId="28" applyNumberFormat="0" applyFill="0" applyBorder="0" applyAlignment="0" applyProtection="0">
      <alignment horizontal="center" vertical="center"/>
    </xf>
    <xf numFmtId="0" fontId="134" fillId="0" borderId="0" applyNumberFormat="0" applyFont="0" applyBorder="0" applyAlignment="0">
      <alignment horizontal="left" vertical="center"/>
    </xf>
    <xf numFmtId="0" fontId="135" fillId="31" borderId="0"/>
    <xf numFmtId="0" fontId="136" fillId="0" borderId="0">
      <alignment horizontal="left"/>
    </xf>
    <xf numFmtId="0" fontId="137" fillId="0" borderId="29" applyNumberFormat="0" applyAlignment="0" applyProtection="0">
      <alignment horizontal="left" vertical="center"/>
    </xf>
    <xf numFmtId="0" fontId="137" fillId="0" borderId="30">
      <alignment horizontal="left" vertical="center"/>
    </xf>
    <xf numFmtId="0" fontId="138" fillId="0" borderId="0" applyNumberFormat="0" applyFill="0" applyBorder="0" applyAlignment="0" applyProtection="0"/>
    <xf numFmtId="0" fontId="137" fillId="0" borderId="0" applyNumberFormat="0" applyFill="0" applyBorder="0" applyAlignment="0" applyProtection="0"/>
    <xf numFmtId="0" fontId="114" fillId="0" borderId="23" applyNumberFormat="0" applyFill="0" applyAlignment="0" applyProtection="0"/>
    <xf numFmtId="0" fontId="114" fillId="0" borderId="0" applyNumberFormat="0" applyFill="0" applyBorder="0" applyAlignment="0" applyProtection="0"/>
    <xf numFmtId="240" fontId="117" fillId="0" borderId="0">
      <protection locked="0"/>
    </xf>
    <xf numFmtId="240" fontId="117" fillId="0" borderId="0">
      <protection locked="0"/>
    </xf>
    <xf numFmtId="240" fontId="117" fillId="0" borderId="0">
      <protection locked="0"/>
    </xf>
    <xf numFmtId="240" fontId="117" fillId="0" borderId="0">
      <protection locked="0"/>
    </xf>
    <xf numFmtId="0" fontId="139" fillId="0" borderId="31">
      <alignment horizontal="center"/>
    </xf>
    <xf numFmtId="0" fontId="139" fillId="0" borderId="0">
      <alignment horizontal="center"/>
    </xf>
    <xf numFmtId="5" fontId="140" fillId="32" borderId="2" applyNumberFormat="0" applyAlignment="0">
      <alignment horizontal="left" vertical="top"/>
    </xf>
    <xf numFmtId="0" fontId="141" fillId="0" borderId="0"/>
    <xf numFmtId="49" fontId="142" fillId="0" borderId="2">
      <alignment vertical="center"/>
    </xf>
    <xf numFmtId="0" fontId="63" fillId="0" borderId="0"/>
    <xf numFmtId="173" fontId="42" fillId="0" borderId="0" applyFont="0" applyFill="0" applyBorder="0" applyAlignment="0" applyProtection="0"/>
    <xf numFmtId="38" fontId="55" fillId="0" borderId="0" applyFont="0" applyFill="0" applyBorder="0" applyAlignment="0" applyProtection="0"/>
    <xf numFmtId="189" fontId="56" fillId="0" borderId="0" applyFont="0" applyFill="0" applyBorder="0" applyAlignment="0" applyProtection="0"/>
    <xf numFmtId="0" fontId="143" fillId="0" borderId="0"/>
    <xf numFmtId="212" fontId="144" fillId="0" borderId="0" applyFont="0" applyFill="0" applyBorder="0" applyAlignment="0" applyProtection="0"/>
    <xf numFmtId="0" fontId="145" fillId="0" borderId="0" applyFont="0" applyFill="0" applyBorder="0" applyAlignment="0" applyProtection="0"/>
    <xf numFmtId="0" fontId="145" fillId="0" borderId="0" applyFont="0" applyFill="0" applyBorder="0" applyAlignment="0" applyProtection="0"/>
    <xf numFmtId="10" fontId="131" fillId="30" borderId="2" applyNumberFormat="0" applyBorder="0" applyAlignment="0" applyProtection="0"/>
    <xf numFmtId="10" fontId="131" fillId="30" borderId="2" applyNumberFormat="0" applyBorder="0" applyAlignment="0" applyProtection="0"/>
    <xf numFmtId="10" fontId="131" fillId="30" borderId="2" applyNumberFormat="0" applyBorder="0" applyAlignment="0" applyProtection="0"/>
    <xf numFmtId="10" fontId="131" fillId="30" borderId="2" applyNumberFormat="0" applyBorder="0" applyAlignment="0" applyProtection="0"/>
    <xf numFmtId="0" fontId="146" fillId="0" borderId="0"/>
    <xf numFmtId="0" fontId="146" fillId="0" borderId="0"/>
    <xf numFmtId="0" fontId="146" fillId="0" borderId="0"/>
    <xf numFmtId="2" fontId="147" fillId="0" borderId="11" applyBorder="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73" fontId="42" fillId="0" borderId="0" applyFont="0" applyFill="0" applyBorder="0" applyAlignment="0" applyProtection="0"/>
    <xf numFmtId="0" fontId="42" fillId="0" borderId="0"/>
    <xf numFmtId="2" fontId="151" fillId="0" borderId="3" applyBorder="0"/>
    <xf numFmtId="0" fontId="82" fillId="0" borderId="32">
      <alignment horizontal="centerContinuous"/>
    </xf>
    <xf numFmtId="0" fontId="152" fillId="0" borderId="33">
      <alignment horizontal="center" vertical="center" wrapText="1"/>
    </xf>
    <xf numFmtId="0" fontId="55" fillId="0" borderId="0"/>
    <xf numFmtId="0" fontId="63" fillId="0" borderId="0" applyNumberFormat="0" applyFont="0" applyFill="0" applyBorder="0" applyProtection="0">
      <alignment horizontal="left" vertical="center"/>
    </xf>
    <xf numFmtId="0" fontId="55" fillId="0" borderId="0"/>
    <xf numFmtId="212" fontId="63" fillId="0" borderId="0" applyFill="0" applyBorder="0" applyAlignment="0"/>
    <xf numFmtId="213" fontId="92" fillId="0" borderId="0" applyFill="0" applyBorder="0" applyAlignment="0"/>
    <xf numFmtId="213" fontId="92" fillId="0" borderId="0" applyFill="0" applyBorder="0" applyAlignment="0"/>
    <xf numFmtId="206" fontId="63" fillId="0" borderId="0" applyFill="0" applyBorder="0" applyAlignment="0"/>
    <xf numFmtId="212" fontId="63" fillId="0" borderId="0" applyFill="0" applyBorder="0" applyAlignment="0"/>
    <xf numFmtId="213" fontId="92" fillId="0" borderId="0" applyFill="0" applyBorder="0" applyAlignment="0"/>
    <xf numFmtId="213" fontId="92" fillId="0" borderId="0" applyFill="0" applyBorder="0" applyAlignment="0"/>
    <xf numFmtId="214" fontId="63" fillId="0" borderId="0" applyFill="0" applyBorder="0" applyAlignment="0"/>
    <xf numFmtId="215" fontId="42" fillId="0" borderId="0" applyFill="0" applyBorder="0" applyAlignment="0"/>
    <xf numFmtId="215" fontId="42" fillId="0" borderId="0" applyFill="0" applyBorder="0" applyAlignment="0"/>
    <xf numFmtId="206" fontId="63" fillId="0" borderId="0" applyFill="0" applyBorder="0" applyAlignment="0"/>
    <xf numFmtId="0" fontId="153" fillId="0" borderId="34" applyNumberFormat="0" applyFill="0" applyAlignment="0" applyProtection="0"/>
    <xf numFmtId="3" fontId="154" fillId="0" borderId="10" applyNumberFormat="0" applyAlignment="0">
      <alignment horizontal="center" vertical="center"/>
    </xf>
    <xf numFmtId="3" fontId="69" fillId="0" borderId="10" applyNumberFormat="0" applyAlignment="0">
      <alignment horizontal="center" vertical="center"/>
    </xf>
    <xf numFmtId="3" fontId="140" fillId="0" borderId="10" applyNumberFormat="0" applyAlignment="0">
      <alignment horizontal="center" vertical="center"/>
    </xf>
    <xf numFmtId="226" fontId="155" fillId="0" borderId="18" applyNumberFormat="0" applyFont="0" applyFill="0" applyBorder="0">
      <alignment horizontal="center"/>
    </xf>
    <xf numFmtId="38" fontId="55" fillId="0" borderId="0" applyFont="0" applyFill="0" applyBorder="0" applyAlignment="0" applyProtection="0"/>
    <xf numFmtId="4" fontId="104" fillId="0" borderId="0" applyFont="0" applyFill="0" applyBorder="0" applyAlignment="0" applyProtection="0"/>
    <xf numFmtId="186" fontId="63" fillId="0" borderId="0" applyFont="0" applyFill="0" applyBorder="0" applyAlignment="0" applyProtection="0"/>
    <xf numFmtId="40" fontId="55"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0" fontId="156" fillId="0" borderId="31"/>
    <xf numFmtId="241" fontId="157" fillId="0" borderId="18"/>
    <xf numFmtId="241" fontId="157" fillId="0" borderId="18"/>
    <xf numFmtId="242" fontId="4" fillId="0" borderId="18"/>
    <xf numFmtId="242" fontId="4" fillId="0" borderId="18"/>
    <xf numFmtId="243" fontId="55" fillId="0" borderId="0" applyFont="0" applyFill="0" applyBorder="0" applyAlignment="0" applyProtection="0"/>
    <xf numFmtId="206" fontId="55" fillId="0" borderId="0" applyFont="0" applyFill="0" applyBorder="0" applyAlignment="0" applyProtection="0"/>
    <xf numFmtId="244" fontId="4" fillId="0" borderId="0" applyFont="0" applyFill="0" applyBorder="0" applyAlignment="0" applyProtection="0"/>
    <xf numFmtId="245" fontId="4" fillId="0" borderId="0" applyFont="0" applyFill="0" applyBorder="0" applyAlignment="0" applyProtection="0"/>
    <xf numFmtId="0" fontId="92" fillId="0" borderId="0" applyNumberFormat="0" applyFont="0" applyFill="0" applyAlignment="0"/>
    <xf numFmtId="0" fontId="2" fillId="0" borderId="0" applyNumberFormat="0" applyFill="0" applyAlignment="0"/>
    <xf numFmtId="0" fontId="11" fillId="0" borderId="0" applyNumberFormat="0" applyFill="0" applyAlignment="0"/>
    <xf numFmtId="0" fontId="158" fillId="33" borderId="0" applyNumberFormat="0" applyBorder="0" applyAlignment="0" applyProtection="0"/>
    <xf numFmtId="0" fontId="87" fillId="0" borderId="2"/>
    <xf numFmtId="0" fontId="87" fillId="0" borderId="2"/>
    <xf numFmtId="0" fontId="63" fillId="0" borderId="0"/>
    <xf numFmtId="0" fontId="63" fillId="0" borderId="0"/>
    <xf numFmtId="0" fontId="46" fillId="0" borderId="35" applyNumberFormat="0" applyAlignment="0">
      <alignment horizontal="center"/>
    </xf>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5" borderId="0" applyNumberFormat="0" applyBorder="0" applyAlignment="0" applyProtection="0"/>
    <xf numFmtId="37" fontId="159" fillId="0" borderId="0"/>
    <xf numFmtId="37" fontId="159" fillId="0" borderId="0"/>
    <xf numFmtId="37" fontId="159" fillId="0" borderId="0"/>
    <xf numFmtId="37" fontId="159" fillId="0" borderId="0"/>
    <xf numFmtId="0" fontId="160" fillId="0" borderId="2" applyNumberFormat="0" applyFont="0" applyFill="0" applyBorder="0" applyAlignment="0">
      <alignment horizontal="center"/>
    </xf>
    <xf numFmtId="0" fontId="161" fillId="0" borderId="0"/>
    <xf numFmtId="0" fontId="162" fillId="0" borderId="0"/>
    <xf numFmtId="0" fontId="162" fillId="0" borderId="0"/>
    <xf numFmtId="246" fontId="163" fillId="0" borderId="0"/>
    <xf numFmtId="0" fontId="61" fillId="0" borderId="0"/>
    <xf numFmtId="0" fontId="2" fillId="0" borderId="0"/>
    <xf numFmtId="0" fontId="16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33" fillId="0" borderId="0"/>
    <xf numFmtId="0" fontId="4" fillId="0" borderId="0"/>
    <xf numFmtId="0" fontId="75" fillId="0" borderId="0"/>
    <xf numFmtId="0" fontId="75" fillId="0" borderId="0"/>
    <xf numFmtId="0" fontId="165" fillId="0" borderId="0"/>
    <xf numFmtId="0" fontId="42" fillId="0" borderId="0" applyNumberFormat="0" applyFont="0" applyFill="0" applyBorder="0">
      <alignment vertical="top"/>
      <protection locked="0"/>
    </xf>
    <xf numFmtId="0" fontId="4" fillId="0" borderId="0"/>
    <xf numFmtId="0" fontId="4" fillId="0" borderId="0"/>
    <xf numFmtId="0" fontId="4" fillId="0" borderId="0"/>
    <xf numFmtId="0" fontId="4" fillId="0" borderId="0"/>
    <xf numFmtId="0" fontId="33" fillId="0" borderId="0"/>
    <xf numFmtId="0" fontId="33"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6" fillId="0" borderId="0" applyNumberFormat="0" applyFill="0" applyBorder="0" applyProtection="0">
      <alignment vertical="top"/>
    </xf>
    <xf numFmtId="0" fontId="42" fillId="0" borderId="0"/>
    <xf numFmtId="0" fontId="75" fillId="0" borderId="0"/>
    <xf numFmtId="0" fontId="75" fillId="0" borderId="0"/>
    <xf numFmtId="0" fontId="75" fillId="0" borderId="0"/>
    <xf numFmtId="0" fontId="167" fillId="0" borderId="0"/>
    <xf numFmtId="0" fontId="4" fillId="0" borderId="0"/>
    <xf numFmtId="0" fontId="4" fillId="0" borderId="0"/>
    <xf numFmtId="0" fontId="33" fillId="0" borderId="0"/>
    <xf numFmtId="0" fontId="2" fillId="0" borderId="0"/>
    <xf numFmtId="0" fontId="4" fillId="0" borderId="0"/>
    <xf numFmtId="0" fontId="42" fillId="0" borderId="0"/>
    <xf numFmtId="0" fontId="64" fillId="0" borderId="0" applyFont="0"/>
    <xf numFmtId="0" fontId="168" fillId="0" borderId="0">
      <alignment horizontal="left" vertical="top"/>
    </xf>
    <xf numFmtId="0" fontId="104" fillId="30" borderId="0"/>
    <xf numFmtId="0" fontId="116" fillId="0" borderId="0"/>
    <xf numFmtId="0" fontId="4" fillId="29" borderId="36" applyNumberFormat="0" applyFont="0" applyAlignment="0" applyProtection="0"/>
    <xf numFmtId="247" fontId="169" fillId="0" borderId="0" applyFont="0" applyFill="0" applyBorder="0" applyProtection="0">
      <alignment vertical="top" wrapText="1"/>
    </xf>
    <xf numFmtId="0" fontId="46" fillId="0" borderId="0"/>
    <xf numFmtId="174" fontId="62" fillId="0" borderId="0" applyFont="0" applyFill="0" applyBorder="0" applyAlignment="0" applyProtection="0"/>
    <xf numFmtId="173" fontId="62"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 fillId="0" borderId="0" applyFont="0" applyFill="0" applyBorder="0" applyAlignment="0" applyProtection="0"/>
    <xf numFmtId="0" fontId="63" fillId="0" borderId="0"/>
    <xf numFmtId="0" fontId="109" fillId="26" borderId="37" applyNumberFormat="0" applyAlignment="0" applyProtection="0"/>
    <xf numFmtId="169" fontId="171" fillId="0" borderId="35" applyFont="0" applyBorder="0" applyAlignment="0"/>
    <xf numFmtId="189" fontId="4" fillId="0" borderId="0" applyFont="0" applyFill="0" applyBorder="0" applyAlignment="0" applyProtection="0"/>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248" fontId="4" fillId="0" borderId="0" applyFont="0" applyFill="0" applyBorder="0" applyAlignment="0" applyProtection="0"/>
    <xf numFmtId="211" fontId="42" fillId="0" borderId="0" applyFont="0" applyFill="0" applyBorder="0" applyAlignment="0" applyProtection="0"/>
    <xf numFmtId="211" fontId="42"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55" fillId="0" borderId="38" applyNumberFormat="0" applyBorder="0"/>
    <xf numFmtId="9" fontId="55" fillId="0" borderId="38" applyNumberFormat="0" applyBorder="0"/>
    <xf numFmtId="9" fontId="55" fillId="0" borderId="38" applyNumberFormat="0" applyBorder="0"/>
    <xf numFmtId="0" fontId="4" fillId="0" borderId="0"/>
    <xf numFmtId="195" fontId="104" fillId="0" borderId="0" applyFill="0" applyBorder="0" applyAlignment="0"/>
    <xf numFmtId="213" fontId="92" fillId="0" borderId="0" applyFill="0" applyBorder="0" applyAlignment="0"/>
    <xf numFmtId="213" fontId="92" fillId="0" borderId="0" applyFill="0" applyBorder="0" applyAlignment="0"/>
    <xf numFmtId="250" fontId="104" fillId="0" borderId="0" applyFill="0" applyBorder="0" applyAlignment="0"/>
    <xf numFmtId="195" fontId="104" fillId="0" borderId="0" applyFill="0" applyBorder="0" applyAlignment="0"/>
    <xf numFmtId="213" fontId="92" fillId="0" borderId="0" applyFill="0" applyBorder="0" applyAlignment="0"/>
    <xf numFmtId="213" fontId="92" fillId="0" borderId="0" applyFill="0" applyBorder="0" applyAlignment="0"/>
    <xf numFmtId="251" fontId="104" fillId="0" borderId="0" applyFill="0" applyBorder="0" applyAlignment="0"/>
    <xf numFmtId="215" fontId="42" fillId="0" borderId="0" applyFill="0" applyBorder="0" applyAlignment="0"/>
    <xf numFmtId="215" fontId="42" fillId="0" borderId="0" applyFill="0" applyBorder="0" applyAlignment="0"/>
    <xf numFmtId="250" fontId="104" fillId="0" borderId="0" applyFill="0" applyBorder="0" applyAlignment="0"/>
    <xf numFmtId="0" fontId="172" fillId="0" borderId="0"/>
    <xf numFmtId="0" fontId="55" fillId="0" borderId="0" applyNumberFormat="0" applyFont="0" applyFill="0" applyBorder="0" applyAlignment="0" applyProtection="0">
      <alignment horizontal="left"/>
    </xf>
    <xf numFmtId="0" fontId="173" fillId="0" borderId="31">
      <alignment horizontal="center"/>
    </xf>
    <xf numFmtId="0" fontId="174" fillId="34" borderId="0" applyNumberFormat="0" applyFont="0" applyBorder="0" applyAlignment="0">
      <alignment horizontal="center"/>
    </xf>
    <xf numFmtId="14" fontId="175" fillId="0" borderId="0" applyNumberFormat="0" applyFill="0" applyBorder="0" applyAlignment="0" applyProtection="0">
      <alignment horizontal="left"/>
    </xf>
    <xf numFmtId="0" fontId="149" fillId="0" borderId="0" applyNumberFormat="0" applyFill="0" applyBorder="0" applyAlignment="0" applyProtection="0">
      <alignment vertical="top"/>
      <protection locked="0"/>
    </xf>
    <xf numFmtId="0" fontId="46" fillId="0" borderId="0"/>
    <xf numFmtId="189" fontId="5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9" fontId="56" fillId="0" borderId="0" applyFont="0" applyFill="0" applyBorder="0" applyAlignment="0" applyProtection="0"/>
    <xf numFmtId="3" fontId="56" fillId="0" borderId="39">
      <alignment horizontal="right" wrapText="1"/>
    </xf>
    <xf numFmtId="4" fontId="176" fillId="35" borderId="40" applyNumberFormat="0" applyProtection="0">
      <alignment vertical="center"/>
    </xf>
    <xf numFmtId="4" fontId="177" fillId="35" borderId="40" applyNumberFormat="0" applyProtection="0">
      <alignment vertical="center"/>
    </xf>
    <xf numFmtId="4" fontId="178" fillId="35" borderId="40" applyNumberFormat="0" applyProtection="0">
      <alignment horizontal="left" vertical="center" indent="1"/>
    </xf>
    <xf numFmtId="4" fontId="178" fillId="36" borderId="0" applyNumberFormat="0" applyProtection="0">
      <alignment horizontal="left" vertical="center" indent="1"/>
    </xf>
    <xf numFmtId="4" fontId="178" fillId="37" borderId="40" applyNumberFormat="0" applyProtection="0">
      <alignment horizontal="right" vertical="center"/>
    </xf>
    <xf numFmtId="4" fontId="178" fillId="38" borderId="40" applyNumberFormat="0" applyProtection="0">
      <alignment horizontal="right" vertical="center"/>
    </xf>
    <xf numFmtId="4" fontId="178" fillId="39" borderId="40" applyNumberFormat="0" applyProtection="0">
      <alignment horizontal="right" vertical="center"/>
    </xf>
    <xf numFmtId="4" fontId="178" fillId="40" borderId="40" applyNumberFormat="0" applyProtection="0">
      <alignment horizontal="right" vertical="center"/>
    </xf>
    <xf numFmtId="4" fontId="178" fillId="41" borderId="40" applyNumberFormat="0" applyProtection="0">
      <alignment horizontal="right" vertical="center"/>
    </xf>
    <xf numFmtId="4" fontId="178" fillId="42" borderId="40" applyNumberFormat="0" applyProtection="0">
      <alignment horizontal="right" vertical="center"/>
    </xf>
    <xf numFmtId="4" fontId="178" fillId="43" borderId="40" applyNumberFormat="0" applyProtection="0">
      <alignment horizontal="right" vertical="center"/>
    </xf>
    <xf numFmtId="4" fontId="178" fillId="44" borderId="40" applyNumberFormat="0" applyProtection="0">
      <alignment horizontal="right" vertical="center"/>
    </xf>
    <xf numFmtId="4" fontId="178" fillId="45" borderId="40" applyNumberFormat="0" applyProtection="0">
      <alignment horizontal="right" vertical="center"/>
    </xf>
    <xf numFmtId="4" fontId="176" fillId="46" borderId="41" applyNumberFormat="0" applyProtection="0">
      <alignment horizontal="left" vertical="center" indent="1"/>
    </xf>
    <xf numFmtId="4" fontId="176" fillId="47" borderId="0" applyNumberFormat="0" applyProtection="0">
      <alignment horizontal="left" vertical="center" indent="1"/>
    </xf>
    <xf numFmtId="4" fontId="176" fillId="36" borderId="0" applyNumberFormat="0" applyProtection="0">
      <alignment horizontal="left" vertical="center" indent="1"/>
    </xf>
    <xf numFmtId="4" fontId="178" fillId="47" borderId="40" applyNumberFormat="0" applyProtection="0">
      <alignment horizontal="right" vertical="center"/>
    </xf>
    <xf numFmtId="4" fontId="57" fillId="47" borderId="0" applyNumberFormat="0" applyProtection="0">
      <alignment horizontal="left" vertical="center" indent="1"/>
    </xf>
    <xf numFmtId="4" fontId="57" fillId="36" borderId="0" applyNumberFormat="0" applyProtection="0">
      <alignment horizontal="left" vertical="center" indent="1"/>
    </xf>
    <xf numFmtId="4" fontId="178" fillId="48" borderId="40" applyNumberFormat="0" applyProtection="0">
      <alignment vertical="center"/>
    </xf>
    <xf numFmtId="4" fontId="179" fillId="48" borderId="40" applyNumberFormat="0" applyProtection="0">
      <alignment vertical="center"/>
    </xf>
    <xf numFmtId="4" fontId="176" fillId="47" borderId="42" applyNumberFormat="0" applyProtection="0">
      <alignment horizontal="left" vertical="center" indent="1"/>
    </xf>
    <xf numFmtId="4" fontId="178" fillId="48" borderId="40" applyNumberFormat="0" applyProtection="0">
      <alignment horizontal="right" vertical="center"/>
    </xf>
    <xf numFmtId="4" fontId="179" fillId="48" borderId="40" applyNumberFormat="0" applyProtection="0">
      <alignment horizontal="right" vertical="center"/>
    </xf>
    <xf numFmtId="4" fontId="176" fillId="47" borderId="40" applyNumberFormat="0" applyProtection="0">
      <alignment horizontal="left" vertical="center" indent="1"/>
    </xf>
    <xf numFmtId="4" fontId="180" fillId="32" borderId="42" applyNumberFormat="0" applyProtection="0">
      <alignment horizontal="left" vertical="center" indent="1"/>
    </xf>
    <xf numFmtId="4" fontId="181" fillId="48" borderId="40" applyNumberFormat="0" applyProtection="0">
      <alignment horizontal="right" vertical="center"/>
    </xf>
    <xf numFmtId="0" fontId="2" fillId="0" borderId="0">
      <alignment vertical="center"/>
    </xf>
    <xf numFmtId="252" fontId="182" fillId="0" borderId="0" applyFont="0" applyFill="0" applyBorder="0" applyAlignment="0" applyProtection="0"/>
    <xf numFmtId="0" fontId="174" fillId="1" borderId="30" applyNumberFormat="0" applyFont="0" applyAlignment="0">
      <alignment horizontal="center"/>
    </xf>
    <xf numFmtId="4" fontId="4" fillId="0" borderId="10" applyBorder="0"/>
    <xf numFmtId="2" fontId="4" fillId="0" borderId="10"/>
    <xf numFmtId="3" fontId="41" fillId="0" borderId="0"/>
    <xf numFmtId="0" fontId="183" fillId="0" borderId="0" applyNumberFormat="0" applyFill="0" applyBorder="0" applyAlignment="0">
      <alignment horizontal="center"/>
    </xf>
    <xf numFmtId="0" fontId="4" fillId="0" borderId="0"/>
    <xf numFmtId="1" fontId="4" fillId="0" borderId="0"/>
    <xf numFmtId="169" fontId="184" fillId="0" borderId="0" applyNumberFormat="0" applyBorder="0" applyAlignment="0">
      <alignment horizontal="centerContinuous"/>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89" fontId="56" fillId="0" borderId="0" applyFont="0" applyFill="0" applyBorder="0" applyAlignment="0" applyProtection="0"/>
    <xf numFmtId="0" fontId="66" fillId="0" borderId="0"/>
    <xf numFmtId="188" fontId="56" fillId="0" borderId="0" applyFont="0" applyFill="0" applyBorder="0" applyAlignment="0" applyProtection="0"/>
    <xf numFmtId="188" fontId="56" fillId="0" borderId="0" applyFont="0" applyFill="0" applyBorder="0" applyAlignment="0" applyProtection="0"/>
    <xf numFmtId="175" fontId="5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42" fontId="56" fillId="0" borderId="0" applyFont="0" applyFill="0" applyBorder="0" applyAlignment="0" applyProtection="0"/>
    <xf numFmtId="184" fontId="56" fillId="0" borderId="0" applyFont="0" applyFill="0" applyBorder="0" applyAlignment="0" applyProtection="0"/>
    <xf numFmtId="185" fontId="41" fillId="0" borderId="0" applyFont="0" applyFill="0" applyBorder="0" applyAlignment="0" applyProtection="0"/>
    <xf numFmtId="185" fontId="56" fillId="0" borderId="0" applyFont="0" applyFill="0" applyBorder="0" applyAlignment="0" applyProtection="0"/>
    <xf numFmtId="0" fontId="46" fillId="0" borderId="0"/>
    <xf numFmtId="253" fontId="87"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90"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42" fontId="56" fillId="0" borderId="0" applyFont="0" applyFill="0" applyBorder="0" applyAlignment="0" applyProtection="0"/>
    <xf numFmtId="184" fontId="56" fillId="0" borderId="0" applyFont="0" applyFill="0" applyBorder="0" applyAlignment="0" applyProtection="0"/>
    <xf numFmtId="185" fontId="41" fillId="0" borderId="0" applyFont="0" applyFill="0" applyBorder="0" applyAlignment="0" applyProtection="0"/>
    <xf numFmtId="185" fontId="56" fillId="0" borderId="0" applyFont="0" applyFill="0" applyBorder="0" applyAlignment="0" applyProtection="0"/>
    <xf numFmtId="188" fontId="56" fillId="0" borderId="0" applyFont="0" applyFill="0" applyBorder="0" applyAlignment="0" applyProtection="0"/>
    <xf numFmtId="186" fontId="56" fillId="0" borderId="0" applyFont="0" applyFill="0" applyBorder="0" applyAlignment="0" applyProtection="0"/>
    <xf numFmtId="0" fontId="46" fillId="0" borderId="0"/>
    <xf numFmtId="253" fontId="87" fillId="0" borderId="0" applyFont="0" applyFill="0" applyBorder="0" applyAlignment="0" applyProtection="0"/>
    <xf numFmtId="175"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4" fontId="185" fillId="0" borderId="0"/>
    <xf numFmtId="0" fontId="186" fillId="0" borderId="0"/>
    <xf numFmtId="0" fontId="156" fillId="0" borderId="0"/>
    <xf numFmtId="40" fontId="187" fillId="0" borderId="0" applyBorder="0">
      <alignment horizontal="right"/>
    </xf>
    <xf numFmtId="0" fontId="188" fillId="0" borderId="0"/>
    <xf numFmtId="254" fontId="87" fillId="0" borderId="11">
      <alignment horizontal="right" vertical="center"/>
    </xf>
    <xf numFmtId="254" fontId="87" fillId="0" borderId="11">
      <alignment horizontal="right" vertical="center"/>
    </xf>
    <xf numFmtId="255" fontId="42" fillId="0" borderId="11">
      <alignment horizontal="right" vertical="center"/>
    </xf>
    <xf numFmtId="255" fontId="42" fillId="0" borderId="11">
      <alignment horizontal="right" vertical="center"/>
    </xf>
    <xf numFmtId="255" fontId="42" fillId="0" borderId="11">
      <alignment horizontal="right" vertical="center"/>
    </xf>
    <xf numFmtId="254" fontId="87" fillId="0" borderId="11">
      <alignment horizontal="right" vertical="center"/>
    </xf>
    <xf numFmtId="254" fontId="87" fillId="0" borderId="11">
      <alignment horizontal="right" vertical="center"/>
    </xf>
    <xf numFmtId="242" fontId="189" fillId="0" borderId="11">
      <alignment horizontal="right" vertical="center"/>
    </xf>
    <xf numFmtId="256" fontId="80"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4" fontId="87" fillId="0" borderId="11">
      <alignment horizontal="right" vertical="center"/>
    </xf>
    <xf numFmtId="255" fontId="42" fillId="0" borderId="11">
      <alignment horizontal="right" vertical="center"/>
    </xf>
    <xf numFmtId="255" fontId="42" fillId="0" borderId="11">
      <alignment horizontal="right" vertical="center"/>
    </xf>
    <xf numFmtId="257" fontId="46" fillId="0" borderId="11">
      <alignment horizontal="right" vertical="center"/>
    </xf>
    <xf numFmtId="257" fontId="46" fillId="0" borderId="11">
      <alignment horizontal="right" vertical="center"/>
    </xf>
    <xf numFmtId="257" fontId="46" fillId="0" borderId="11">
      <alignment horizontal="right" vertical="center"/>
    </xf>
    <xf numFmtId="257" fontId="46" fillId="0" borderId="11">
      <alignment horizontal="right" vertical="center"/>
    </xf>
    <xf numFmtId="257" fontId="46" fillId="0" borderId="11">
      <alignment horizontal="right" vertical="center"/>
    </xf>
    <xf numFmtId="257" fontId="46" fillId="0" borderId="11">
      <alignment horizontal="right" vertical="center"/>
    </xf>
    <xf numFmtId="256" fontId="80" fillId="0" borderId="11">
      <alignment horizontal="right" vertical="center"/>
    </xf>
    <xf numFmtId="256" fontId="80" fillId="0" borderId="11">
      <alignment horizontal="right" vertical="center"/>
    </xf>
    <xf numFmtId="258" fontId="56" fillId="0" borderId="11">
      <alignment horizontal="right" vertical="center"/>
    </xf>
    <xf numFmtId="257" fontId="46" fillId="0" borderId="11">
      <alignment horizontal="right" vertical="center"/>
    </xf>
    <xf numFmtId="259" fontId="42" fillId="0" borderId="11">
      <alignment horizontal="right" vertical="center"/>
    </xf>
    <xf numFmtId="255" fontId="42" fillId="0" borderId="11">
      <alignment horizontal="right" vertical="center"/>
    </xf>
    <xf numFmtId="260" fontId="42" fillId="0" borderId="11">
      <alignment horizontal="right" vertical="center"/>
    </xf>
    <xf numFmtId="260" fontId="42" fillId="0" borderId="11">
      <alignment horizontal="right" vertical="center"/>
    </xf>
    <xf numFmtId="255" fontId="42" fillId="0" borderId="11">
      <alignment horizontal="right" vertical="center"/>
    </xf>
    <xf numFmtId="257" fontId="46" fillId="0" borderId="11">
      <alignment horizontal="right" vertical="center"/>
    </xf>
    <xf numFmtId="259" fontId="42" fillId="0" borderId="11">
      <alignment horizontal="right" vertical="center"/>
    </xf>
    <xf numFmtId="257" fontId="46"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4" fontId="87" fillId="0" borderId="11">
      <alignment horizontal="right" vertical="center"/>
    </xf>
    <xf numFmtId="257" fontId="46"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61" fontId="96" fillId="0" borderId="11">
      <alignment horizontal="right" vertical="center"/>
    </xf>
    <xf numFmtId="255" fontId="42" fillId="0" borderId="11">
      <alignment horizontal="right" vertical="center"/>
    </xf>
    <xf numFmtId="258" fontId="56" fillId="0" borderId="11">
      <alignment horizontal="right" vertical="center"/>
    </xf>
    <xf numFmtId="255" fontId="42" fillId="0" borderId="11">
      <alignment horizontal="right" vertical="center"/>
    </xf>
    <xf numFmtId="260" fontId="42"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5" fontId="42" fillId="0" borderId="11">
      <alignment horizontal="right" vertical="center"/>
    </xf>
    <xf numFmtId="262" fontId="190" fillId="5" borderId="43" applyFont="0" applyFill="0" applyBorder="0"/>
    <xf numFmtId="255" fontId="42" fillId="0" borderId="11">
      <alignment horizontal="right" vertical="center"/>
    </xf>
    <xf numFmtId="254" fontId="87" fillId="0" borderId="11">
      <alignment horizontal="right" vertical="center"/>
    </xf>
    <xf numFmtId="254" fontId="87"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4" fontId="87" fillId="0" borderId="11">
      <alignment horizontal="right" vertical="center"/>
    </xf>
    <xf numFmtId="262" fontId="190" fillId="5" borderId="43" applyFont="0" applyFill="0" applyBorder="0"/>
    <xf numFmtId="254" fontId="87" fillId="0" borderId="11">
      <alignment horizontal="right" vertical="center"/>
    </xf>
    <xf numFmtId="254" fontId="87" fillId="0" borderId="11">
      <alignment horizontal="right" vertical="center"/>
    </xf>
    <xf numFmtId="254" fontId="87" fillId="0" borderId="11">
      <alignment horizontal="right" vertical="center"/>
    </xf>
    <xf numFmtId="264" fontId="87" fillId="0" borderId="11">
      <alignment horizontal="right" vertical="center"/>
    </xf>
    <xf numFmtId="259" fontId="42" fillId="0" borderId="11">
      <alignment horizontal="right" vertical="center"/>
    </xf>
    <xf numFmtId="255" fontId="42"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63" fontId="4" fillId="0" borderId="11">
      <alignment horizontal="right" vertical="center"/>
    </xf>
    <xf numFmtId="258" fontId="56" fillId="0" borderId="11">
      <alignment horizontal="right" vertical="center"/>
    </xf>
    <xf numFmtId="255" fontId="42" fillId="0" borderId="11">
      <alignment horizontal="right" vertical="center"/>
    </xf>
    <xf numFmtId="254" fontId="87" fillId="0" borderId="11">
      <alignment horizontal="right" vertical="center"/>
    </xf>
    <xf numFmtId="254" fontId="87" fillId="0" borderId="11">
      <alignment horizontal="right" vertical="center"/>
    </xf>
    <xf numFmtId="259" fontId="42" fillId="0" borderId="11">
      <alignment horizontal="right" vertical="center"/>
    </xf>
    <xf numFmtId="259" fontId="42" fillId="0" borderId="11">
      <alignment horizontal="right" vertical="center"/>
    </xf>
    <xf numFmtId="265" fontId="42"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5" fontId="42" fillId="0" borderId="11">
      <alignment horizontal="right" vertical="center"/>
    </xf>
    <xf numFmtId="260" fontId="42" fillId="0" borderId="11">
      <alignment horizontal="right" vertical="center"/>
    </xf>
    <xf numFmtId="266" fontId="42"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62" fontId="190" fillId="5" borderId="43" applyFont="0" applyFill="0" applyBorder="0"/>
    <xf numFmtId="255" fontId="42"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67" fontId="80" fillId="0" borderId="11">
      <alignment horizontal="right" vertical="center"/>
    </xf>
    <xf numFmtId="267" fontId="80" fillId="0" borderId="11">
      <alignment horizontal="right" vertical="center"/>
    </xf>
    <xf numFmtId="255" fontId="42" fillId="0" borderId="11">
      <alignment horizontal="right" vertical="center"/>
    </xf>
    <xf numFmtId="262" fontId="190" fillId="5" borderId="43" applyFont="0" applyFill="0" applyBorder="0"/>
    <xf numFmtId="262" fontId="190" fillId="5" borderId="43" applyFont="0" applyFill="0" applyBorder="0"/>
    <xf numFmtId="268" fontId="87" fillId="0" borderId="11">
      <alignment horizontal="right" vertical="center"/>
    </xf>
    <xf numFmtId="257" fontId="46" fillId="0" borderId="11">
      <alignment horizontal="right" vertical="center"/>
    </xf>
    <xf numFmtId="256" fontId="80" fillId="0" borderId="11">
      <alignment horizontal="right" vertical="center"/>
    </xf>
    <xf numFmtId="255" fontId="42"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6" fontId="80" fillId="0" borderId="11">
      <alignment horizontal="right" vertical="center"/>
    </xf>
    <xf numFmtId="254" fontId="87" fillId="0" borderId="11">
      <alignment horizontal="right" vertical="center"/>
    </xf>
    <xf numFmtId="262" fontId="190" fillId="5" borderId="43" applyFont="0" applyFill="0" applyBorder="0"/>
    <xf numFmtId="244" fontId="42" fillId="0" borderId="11">
      <alignment horizontal="right" vertical="center"/>
    </xf>
    <xf numFmtId="244" fontId="42" fillId="0" borderId="11">
      <alignment horizontal="right" vertical="center"/>
    </xf>
    <xf numFmtId="244" fontId="42" fillId="0" borderId="11">
      <alignment horizontal="right" vertical="center"/>
    </xf>
    <xf numFmtId="244" fontId="42" fillId="0" borderId="11">
      <alignment horizontal="right" vertical="center"/>
    </xf>
    <xf numFmtId="244" fontId="42" fillId="0" borderId="11">
      <alignment horizontal="right" vertical="center"/>
    </xf>
    <xf numFmtId="254" fontId="87" fillId="0" borderId="11">
      <alignment horizontal="right" vertical="center"/>
    </xf>
    <xf numFmtId="242" fontId="189" fillId="0" borderId="11">
      <alignment horizontal="right" vertical="center"/>
    </xf>
    <xf numFmtId="254" fontId="87" fillId="0" borderId="11">
      <alignment horizontal="right" vertical="center"/>
    </xf>
    <xf numFmtId="266" fontId="42" fillId="0" borderId="11">
      <alignment horizontal="right" vertical="center"/>
    </xf>
    <xf numFmtId="257" fontId="46" fillId="0" borderId="11">
      <alignment horizontal="right" vertical="center"/>
    </xf>
    <xf numFmtId="254" fontId="87" fillId="0" borderId="11">
      <alignment horizontal="right" vertical="center"/>
    </xf>
    <xf numFmtId="254" fontId="87" fillId="0" borderId="11">
      <alignment horizontal="right" vertical="center"/>
    </xf>
    <xf numFmtId="254" fontId="87" fillId="0" borderId="11">
      <alignment horizontal="right" vertical="center"/>
    </xf>
    <xf numFmtId="257" fontId="46" fillId="0" borderId="11">
      <alignment horizontal="right" vertical="center"/>
    </xf>
    <xf numFmtId="257" fontId="46" fillId="0" borderId="11">
      <alignment horizontal="right" vertical="center"/>
    </xf>
    <xf numFmtId="254" fontId="87" fillId="0" borderId="11">
      <alignment horizontal="right" vertical="center"/>
    </xf>
    <xf numFmtId="255" fontId="42" fillId="0" borderId="11">
      <alignment horizontal="right" vertical="center"/>
    </xf>
    <xf numFmtId="254" fontId="87" fillId="0" borderId="11">
      <alignment horizontal="right" vertical="center"/>
    </xf>
    <xf numFmtId="256" fontId="80" fillId="0" borderId="11">
      <alignment horizontal="right" vertical="center"/>
    </xf>
    <xf numFmtId="268" fontId="87" fillId="0" borderId="11">
      <alignment horizontal="right" vertical="center"/>
    </xf>
    <xf numFmtId="269" fontId="191" fillId="0" borderId="11">
      <alignment horizontal="right" vertical="center"/>
    </xf>
    <xf numFmtId="49" fontId="57" fillId="0" borderId="0" applyFill="0" applyBorder="0" applyAlignment="0"/>
    <xf numFmtId="270" fontId="4" fillId="0" borderId="0" applyFill="0" applyBorder="0" applyAlignment="0"/>
    <xf numFmtId="270" fontId="4" fillId="0" borderId="0" applyFill="0" applyBorder="0" applyAlignment="0"/>
    <xf numFmtId="270" fontId="4" fillId="0" borderId="0" applyFill="0" applyBorder="0" applyAlignment="0"/>
    <xf numFmtId="271" fontId="4" fillId="0" borderId="0" applyFill="0" applyBorder="0" applyAlignment="0"/>
    <xf numFmtId="271" fontId="4" fillId="0" borderId="0" applyFill="0" applyBorder="0" applyAlignment="0"/>
    <xf numFmtId="271" fontId="4" fillId="0" borderId="0" applyFill="0" applyBorder="0" applyAlignment="0"/>
    <xf numFmtId="185" fontId="87" fillId="0" borderId="11">
      <alignment horizontal="center"/>
    </xf>
    <xf numFmtId="185" fontId="87" fillId="0" borderId="11">
      <alignment horizontal="center"/>
    </xf>
    <xf numFmtId="272" fontId="192" fillId="0" borderId="0" applyNumberFormat="0" applyFont="0" applyFill="0" applyBorder="0" applyAlignment="0">
      <alignment horizontal="centerContinuous"/>
    </xf>
    <xf numFmtId="0" fontId="193" fillId="0" borderId="44"/>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0" fillId="0" borderId="0" applyNumberFormat="0" applyFill="0" applyBorder="0" applyAlignment="0" applyProtection="0"/>
    <xf numFmtId="0" fontId="96" fillId="0" borderId="35" applyNumberFormat="0" applyBorder="0" applyAlignment="0"/>
    <xf numFmtId="0" fontId="194" fillId="0" borderId="18" applyNumberFormat="0" applyBorder="0" applyAlignment="0">
      <alignment horizontal="center"/>
    </xf>
    <xf numFmtId="3" fontId="195" fillId="0" borderId="28" applyNumberFormat="0" applyBorder="0" applyAlignment="0"/>
    <xf numFmtId="0" fontId="196" fillId="0" borderId="35">
      <alignment horizontal="center" vertical="center" wrapText="1"/>
    </xf>
    <xf numFmtId="0" fontId="197" fillId="0" borderId="0" applyNumberFormat="0" applyFill="0" applyBorder="0" applyAlignment="0" applyProtection="0"/>
    <xf numFmtId="0" fontId="198" fillId="0" borderId="0">
      <alignment horizontal="center"/>
    </xf>
    <xf numFmtId="40" fontId="132" fillId="0" borderId="0"/>
    <xf numFmtId="3" fontId="199" fillId="0" borderId="0" applyNumberFormat="0" applyFill="0" applyBorder="0" applyAlignment="0" applyProtection="0">
      <alignment horizontal="center" wrapText="1"/>
    </xf>
    <xf numFmtId="0" fontId="200" fillId="0" borderId="45" applyBorder="0" applyAlignment="0">
      <alignment horizontal="center" vertical="center"/>
    </xf>
    <xf numFmtId="0" fontId="201" fillId="0" borderId="0" applyNumberFormat="0" applyFill="0" applyBorder="0" applyAlignment="0" applyProtection="0">
      <alignment horizontal="centerContinuous"/>
    </xf>
    <xf numFmtId="0" fontId="133" fillId="0" borderId="46" applyNumberFormat="0" applyFill="0" applyBorder="0" applyAlignment="0" applyProtection="0">
      <alignment horizontal="center" vertical="center" wrapText="1"/>
    </xf>
    <xf numFmtId="0" fontId="197" fillId="0" borderId="0" applyNumberFormat="0" applyFill="0" applyBorder="0" applyAlignment="0" applyProtection="0"/>
    <xf numFmtId="0" fontId="202" fillId="0" borderId="47" applyNumberFormat="0" applyFill="0" applyAlignment="0" applyProtection="0"/>
    <xf numFmtId="3" fontId="67" fillId="0" borderId="10" applyNumberFormat="0" applyAlignment="0">
      <alignment horizontal="center" vertical="center"/>
    </xf>
    <xf numFmtId="3" fontId="203" fillId="0" borderId="35" applyNumberFormat="0" applyAlignment="0">
      <alignment horizontal="left" wrapText="1"/>
    </xf>
    <xf numFmtId="0" fontId="204" fillId="0" borderId="48" applyNumberFormat="0" applyBorder="0" applyAlignment="0">
      <alignment vertical="center"/>
    </xf>
    <xf numFmtId="0" fontId="4" fillId="0" borderId="15" applyNumberFormat="0" applyFont="0" applyFill="0" applyAlignment="0" applyProtection="0"/>
    <xf numFmtId="0" fontId="157" fillId="0" borderId="49" applyNumberFormat="0" applyAlignment="0">
      <alignment horizontal="center"/>
    </xf>
    <xf numFmtId="0" fontId="158" fillId="33" borderId="0" applyNumberFormat="0" applyBorder="0" applyAlignment="0" applyProtection="0"/>
    <xf numFmtId="0" fontId="205" fillId="0" borderId="50">
      <alignment horizontal="center"/>
    </xf>
    <xf numFmtId="0" fontId="206" fillId="0" borderId="0"/>
    <xf numFmtId="0" fontId="207" fillId="0" borderId="0">
      <alignment wrapText="1"/>
    </xf>
    <xf numFmtId="0" fontId="2" fillId="0" borderId="0">
      <alignment wrapText="1"/>
    </xf>
    <xf numFmtId="0" fontId="2" fillId="0" borderId="0">
      <alignment wrapText="1"/>
    </xf>
    <xf numFmtId="0" fontId="207" fillId="0" borderId="0">
      <alignment wrapText="1" shrinkToFit="1"/>
    </xf>
    <xf numFmtId="0" fontId="2" fillId="0" borderId="0">
      <alignment wrapText="1" shrinkToFit="1"/>
    </xf>
    <xf numFmtId="0" fontId="2" fillId="0" borderId="0">
      <alignment wrapText="1" shrinkToFit="1"/>
    </xf>
    <xf numFmtId="0" fontId="207" fillId="0" borderId="0">
      <alignment horizontal="center" vertical="center" wrapText="1" shrinkToFit="1"/>
    </xf>
    <xf numFmtId="0" fontId="2" fillId="0" borderId="0">
      <alignment horizontal="center" vertical="center" wrapText="1" shrinkToFit="1"/>
    </xf>
    <xf numFmtId="0" fontId="2" fillId="0" borderId="0">
      <alignment horizontal="center" vertical="center" wrapText="1" shrinkToFit="1"/>
    </xf>
    <xf numFmtId="0" fontId="208" fillId="49" borderId="2">
      <alignment horizontal="center" vertical="center"/>
      <protection hidden="1"/>
    </xf>
    <xf numFmtId="173" fontId="4" fillId="0" borderId="0" applyFont="0" applyFill="0" applyBorder="0" applyAlignment="0" applyProtection="0"/>
    <xf numFmtId="178" fontId="4" fillId="0" borderId="0" applyFont="0" applyFill="0" applyBorder="0" applyAlignment="0" applyProtection="0"/>
    <xf numFmtId="169" fontId="100" fillId="0" borderId="51" applyNumberFormat="0" applyFont="0" applyAlignment="0">
      <alignment horizontal="centerContinuous"/>
    </xf>
    <xf numFmtId="236" fontId="144" fillId="0" borderId="0" applyFont="0" applyFill="0" applyBorder="0" applyAlignment="0" applyProtection="0"/>
    <xf numFmtId="273" fontId="42" fillId="0" borderId="0" applyFont="0" applyFill="0" applyBorder="0" applyAlignment="0" applyProtection="0"/>
    <xf numFmtId="274" fontId="42" fillId="0" borderId="0" applyFont="0" applyFill="0" applyBorder="0" applyAlignment="0" applyProtection="0"/>
    <xf numFmtId="0" fontId="209" fillId="0" borderId="0" applyNumberFormat="0" applyFill="0" applyBorder="0" applyAlignment="0" applyProtection="0"/>
    <xf numFmtId="0" fontId="137" fillId="0" borderId="52">
      <alignment horizontal="center"/>
    </xf>
    <xf numFmtId="271" fontId="87" fillId="0" borderId="0"/>
    <xf numFmtId="271" fontId="87" fillId="0" borderId="0"/>
    <xf numFmtId="268" fontId="87" fillId="0" borderId="2"/>
    <xf numFmtId="268" fontId="87" fillId="0" borderId="2"/>
    <xf numFmtId="0" fontId="210" fillId="0" borderId="0"/>
    <xf numFmtId="0" fontId="43" fillId="0" borderId="0"/>
    <xf numFmtId="3" fontId="87" fillId="0" borderId="0" applyNumberFormat="0" applyBorder="0" applyAlignment="0" applyProtection="0">
      <alignment horizontal="centerContinuous"/>
      <protection locked="0"/>
    </xf>
    <xf numFmtId="3" fontId="211" fillId="0" borderId="0">
      <protection locked="0"/>
    </xf>
    <xf numFmtId="0" fontId="210" fillId="0" borderId="0"/>
    <xf numFmtId="0" fontId="212" fillId="0" borderId="53" applyFill="0" applyBorder="0" applyAlignment="0">
      <alignment horizontal="center"/>
    </xf>
    <xf numFmtId="5" fontId="213" fillId="50" borderId="45">
      <alignment vertical="top"/>
    </xf>
    <xf numFmtId="0" fontId="214" fillId="51" borderId="2">
      <alignment horizontal="left" vertical="center"/>
    </xf>
    <xf numFmtId="6" fontId="215" fillId="52" borderId="45"/>
    <xf numFmtId="5" fontId="140" fillId="0" borderId="45">
      <alignment horizontal="left" vertical="top"/>
    </xf>
    <xf numFmtId="5" fontId="140" fillId="0" borderId="45">
      <alignment horizontal="left" vertical="top"/>
    </xf>
    <xf numFmtId="0" fontId="216" fillId="53" borderId="0">
      <alignment horizontal="left" vertical="center"/>
    </xf>
    <xf numFmtId="5" fontId="46" fillId="0" borderId="10">
      <alignment horizontal="left" vertical="top"/>
    </xf>
    <xf numFmtId="5" fontId="46" fillId="0" borderId="10">
      <alignment horizontal="left" vertical="top"/>
    </xf>
    <xf numFmtId="5" fontId="46" fillId="0" borderId="10">
      <alignment horizontal="left" vertical="top"/>
    </xf>
    <xf numFmtId="5" fontId="46" fillId="0" borderId="10">
      <alignment horizontal="left" vertical="top"/>
    </xf>
    <xf numFmtId="5" fontId="46" fillId="0" borderId="10">
      <alignment horizontal="left" vertical="top"/>
    </xf>
    <xf numFmtId="275" fontId="46" fillId="0" borderId="10">
      <alignment horizontal="left" vertical="top"/>
    </xf>
    <xf numFmtId="275" fontId="46" fillId="0" borderId="10">
      <alignment horizontal="left" vertical="top"/>
    </xf>
    <xf numFmtId="0" fontId="217" fillId="0" borderId="10">
      <alignment horizontal="left" vertical="center"/>
    </xf>
    <xf numFmtId="0" fontId="4" fillId="0" borderId="0" applyFont="0" applyFill="0" applyBorder="0" applyAlignment="0" applyProtection="0"/>
    <xf numFmtId="0" fontId="4" fillId="0" borderId="0" applyFont="0" applyFill="0" applyBorder="0" applyAlignment="0" applyProtection="0"/>
    <xf numFmtId="42" fontId="43" fillId="0" borderId="0" applyFont="0" applyFill="0" applyBorder="0" applyAlignment="0" applyProtection="0"/>
    <xf numFmtId="276" fontId="4" fillId="0" borderId="0" applyFont="0" applyFill="0" applyBorder="0" applyAlignment="0" applyProtection="0"/>
    <xf numFmtId="42" fontId="116" fillId="0" borderId="0" applyFont="0" applyFill="0" applyBorder="0" applyAlignment="0" applyProtection="0"/>
    <xf numFmtId="44" fontId="116" fillId="0" borderId="0" applyFont="0" applyFill="0" applyBorder="0" applyAlignment="0" applyProtection="0"/>
    <xf numFmtId="0" fontId="209" fillId="0" borderId="0" applyNumberFormat="0" applyFill="0" applyBorder="0" applyAlignment="0" applyProtection="0"/>
    <xf numFmtId="0" fontId="218"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9" fillId="0" borderId="0" applyNumberFormat="0" applyFill="0" applyBorder="0" applyAlignment="0" applyProtection="0"/>
    <xf numFmtId="0" fontId="80" fillId="0" borderId="54" applyFont="0" applyBorder="0" applyAlignment="0">
      <alignment horizontal="center"/>
    </xf>
    <xf numFmtId="173" fontId="42" fillId="0" borderId="0" applyFont="0" applyFill="0" applyBorder="0" applyAlignment="0" applyProtection="0"/>
    <xf numFmtId="0" fontId="145" fillId="0" borderId="0" applyFont="0" applyFill="0" applyBorder="0" applyAlignment="0" applyProtection="0"/>
    <xf numFmtId="0" fontId="145" fillId="0" borderId="0" applyFont="0" applyFill="0" applyBorder="0" applyAlignment="0" applyProtection="0"/>
    <xf numFmtId="0" fontId="2" fillId="0" borderId="0">
      <alignment vertical="center"/>
    </xf>
    <xf numFmtId="40" fontId="54" fillId="0" borderId="0" applyFont="0" applyFill="0" applyBorder="0" applyAlignment="0" applyProtection="0"/>
    <xf numFmtId="3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9" fontId="220" fillId="0" borderId="0" applyBorder="0" applyAlignment="0" applyProtection="0"/>
    <xf numFmtId="0" fontId="221" fillId="0" borderId="0"/>
    <xf numFmtId="0" fontId="222" fillId="0" borderId="14"/>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1" fillId="0" borderId="0" applyFont="0" applyFill="0" applyBorder="0" applyAlignment="0" applyProtection="0"/>
    <xf numFmtId="0" fontId="61" fillId="0" borderId="0" applyFont="0" applyFill="0" applyBorder="0" applyAlignment="0" applyProtection="0"/>
    <xf numFmtId="177" fontId="4" fillId="0" borderId="0" applyFont="0" applyFill="0" applyBorder="0" applyAlignment="0" applyProtection="0"/>
    <xf numFmtId="195" fontId="4" fillId="0" borderId="0" applyFont="0" applyFill="0" applyBorder="0" applyAlignment="0" applyProtection="0"/>
    <xf numFmtId="0" fontId="61" fillId="0" borderId="0"/>
    <xf numFmtId="0" fontId="223" fillId="0" borderId="0"/>
    <xf numFmtId="0" fontId="92" fillId="0" borderId="0"/>
    <xf numFmtId="173" fontId="59" fillId="0" borderId="0" applyFont="0" applyFill="0" applyBorder="0" applyAlignment="0" applyProtection="0"/>
    <xf numFmtId="174" fontId="59" fillId="0" borderId="0" applyFont="0" applyFill="0" applyBorder="0" applyAlignment="0" applyProtection="0"/>
    <xf numFmtId="180" fontId="4" fillId="0" borderId="0" applyFont="0" applyFill="0" applyBorder="0" applyAlignment="0" applyProtection="0"/>
    <xf numFmtId="189" fontId="4" fillId="0" borderId="0" applyFont="0" applyFill="0" applyBorder="0" applyAlignment="0" applyProtection="0"/>
    <xf numFmtId="0" fontId="4" fillId="0" borderId="0"/>
    <xf numFmtId="177" fontId="59" fillId="0" borderId="0" applyFont="0" applyFill="0" applyBorder="0" applyAlignment="0" applyProtection="0"/>
    <xf numFmtId="277" fontId="52" fillId="0" borderId="0" applyFont="0" applyFill="0" applyBorder="0" applyAlignment="0" applyProtection="0"/>
    <xf numFmtId="195" fontId="59"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33" fillId="0" borderId="0" applyFont="0" applyFill="0" applyBorder="0" applyAlignment="0" applyProtection="0"/>
  </cellStyleXfs>
  <cellXfs count="209">
    <xf numFmtId="0" fontId="0" fillId="0" borderId="0" xfId="0"/>
    <xf numFmtId="1" fontId="6"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right" vertical="center"/>
    </xf>
    <xf numFmtId="1" fontId="5" fillId="0" borderId="2" xfId="1" applyNumberFormat="1" applyFont="1" applyFill="1" applyBorder="1" applyAlignment="1">
      <alignment horizontal="center" vertical="center" wrapText="1"/>
    </xf>
    <xf numFmtId="0" fontId="0" fillId="0" borderId="0" xfId="0" applyAlignment="1">
      <alignment horizontal="center"/>
    </xf>
    <xf numFmtId="0" fontId="2" fillId="0" borderId="2" xfId="0" quotePrefix="1" applyFont="1" applyFill="1" applyBorder="1" applyAlignment="1">
      <alignment horizontal="center" vertical="center" wrapText="1"/>
    </xf>
    <xf numFmtId="1" fontId="2" fillId="0" borderId="2" xfId="1" applyNumberFormat="1" applyFont="1" applyFill="1" applyBorder="1" applyAlignment="1">
      <alignment vertical="center" wrapText="1"/>
    </xf>
    <xf numFmtId="3" fontId="2" fillId="0" borderId="2" xfId="1" applyNumberFormat="1" applyFont="1" applyFill="1" applyBorder="1" applyAlignment="1">
      <alignment horizontal="right" vertical="center"/>
    </xf>
    <xf numFmtId="1" fontId="2" fillId="0" borderId="2" xfId="1" applyNumberFormat="1" applyFont="1" applyFill="1" applyBorder="1" applyAlignment="1">
      <alignment horizontal="center" vertical="center" wrapText="1"/>
    </xf>
    <xf numFmtId="3" fontId="2" fillId="2" borderId="2" xfId="1" applyNumberFormat="1" applyFont="1" applyFill="1" applyBorder="1" applyAlignment="1">
      <alignment horizontal="right" vertical="center"/>
    </xf>
    <xf numFmtId="3" fontId="7" fillId="0" borderId="2" xfId="1" applyNumberFormat="1" applyFont="1" applyFill="1" applyBorder="1" applyAlignment="1">
      <alignment horizontal="center" vertical="center" wrapText="1"/>
    </xf>
    <xf numFmtId="3" fontId="2" fillId="0" borderId="2" xfId="0" applyNumberFormat="1" applyFont="1" applyFill="1" applyBorder="1" applyAlignment="1">
      <alignment horizontal="right" vertical="center"/>
    </xf>
    <xf numFmtId="0" fontId="1" fillId="0" borderId="2" xfId="0" quotePrefix="1" applyFont="1" applyFill="1" applyBorder="1" applyAlignment="1">
      <alignment horizontal="center" vertical="center" wrapText="1"/>
    </xf>
    <xf numFmtId="1" fontId="1" fillId="0" borderId="2" xfId="1" applyNumberFormat="1" applyFont="1" applyFill="1" applyBorder="1" applyAlignment="1">
      <alignment vertical="center" wrapText="1"/>
    </xf>
    <xf numFmtId="1" fontId="8" fillId="0" borderId="2" xfId="1" applyNumberFormat="1" applyFont="1" applyFill="1" applyBorder="1" applyAlignment="1">
      <alignment horizontal="center" vertical="center" wrapText="1"/>
    </xf>
    <xf numFmtId="3" fontId="8" fillId="0" borderId="2" xfId="0" applyNumberFormat="1" applyFont="1" applyFill="1" applyBorder="1" applyAlignment="1">
      <alignment horizontal="right" vertical="center"/>
    </xf>
    <xf numFmtId="3" fontId="1" fillId="0" borderId="2" xfId="1" applyNumberFormat="1" applyFont="1" applyFill="1" applyBorder="1" applyAlignment="1">
      <alignment horizontal="right" vertical="center"/>
    </xf>
    <xf numFmtId="3" fontId="9" fillId="0" borderId="2" xfId="1" applyNumberFormat="1" applyFont="1" applyFill="1" applyBorder="1" applyAlignment="1">
      <alignment horizontal="center" vertical="center"/>
    </xf>
    <xf numFmtId="1" fontId="10" fillId="0" borderId="2" xfId="1"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wrapText="1"/>
    </xf>
    <xf numFmtId="0" fontId="12" fillId="0" borderId="0" xfId="0" applyFont="1"/>
    <xf numFmtId="0" fontId="1" fillId="0" borderId="0" xfId="0" quotePrefix="1" applyFont="1" applyFill="1" applyBorder="1" applyAlignment="1">
      <alignment horizontal="center" vertical="center" wrapText="1"/>
    </xf>
    <xf numFmtId="1" fontId="1" fillId="0" borderId="0" xfId="1" applyNumberFormat="1" applyFont="1" applyFill="1" applyBorder="1" applyAlignment="1">
      <alignment vertical="center" wrapText="1"/>
    </xf>
    <xf numFmtId="1" fontId="8" fillId="0" borderId="0" xfId="1" applyNumberFormat="1" applyFont="1" applyFill="1" applyBorder="1" applyAlignment="1">
      <alignment horizontal="center" vertical="center" wrapText="1"/>
    </xf>
    <xf numFmtId="1" fontId="10" fillId="0" borderId="0" xfId="1"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xf>
    <xf numFmtId="3" fontId="1"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9" fillId="0" borderId="0" xfId="1" applyNumberFormat="1" applyFont="1" applyFill="1" applyBorder="1" applyAlignment="1">
      <alignment horizontal="center" vertical="center"/>
    </xf>
    <xf numFmtId="1" fontId="14" fillId="0" borderId="0" xfId="1" applyNumberFormat="1" applyFont="1" applyFill="1" applyAlignment="1">
      <alignment vertical="center" wrapText="1"/>
    </xf>
    <xf numFmtId="1" fontId="11" fillId="0" borderId="0" xfId="1" applyNumberFormat="1" applyFont="1" applyFill="1" applyAlignment="1">
      <alignment vertical="center" wrapText="1"/>
    </xf>
    <xf numFmtId="1" fontId="15" fillId="0" borderId="1" xfId="1" applyNumberFormat="1" applyFont="1" applyFill="1" applyBorder="1" applyAlignment="1">
      <alignment horizontal="center" vertical="center"/>
    </xf>
    <xf numFmtId="1" fontId="16" fillId="0" borderId="0" xfId="1" applyNumberFormat="1" applyFont="1" applyFill="1" applyAlignment="1">
      <alignment vertical="center" wrapText="1"/>
    </xf>
    <xf numFmtId="1" fontId="18" fillId="0" borderId="0" xfId="1" applyNumberFormat="1" applyFont="1" applyFill="1" applyAlignment="1">
      <alignment vertical="center" wrapText="1"/>
    </xf>
    <xf numFmtId="164" fontId="5" fillId="0" borderId="2" xfId="1" applyNumberFormat="1" applyFont="1" applyFill="1" applyBorder="1" applyAlignment="1">
      <alignment horizontal="center" vertical="center" wrapText="1"/>
    </xf>
    <xf numFmtId="3" fontId="19" fillId="0" borderId="2" xfId="1" quotePrefix="1" applyNumberFormat="1" applyFont="1" applyFill="1" applyBorder="1" applyAlignment="1">
      <alignment horizontal="center" vertical="center" wrapText="1"/>
    </xf>
    <xf numFmtId="3" fontId="19" fillId="0" borderId="2" xfId="1" applyNumberFormat="1" applyFont="1" applyFill="1" applyBorder="1" applyAlignment="1">
      <alignment horizontal="left" vertical="center" wrapText="1"/>
    </xf>
    <xf numFmtId="3" fontId="20" fillId="2" borderId="2" xfId="1" quotePrefix="1" applyNumberFormat="1" applyFont="1" applyFill="1" applyBorder="1" applyAlignment="1">
      <alignment horizontal="right" vertical="center" wrapText="1"/>
    </xf>
    <xf numFmtId="4" fontId="21" fillId="0" borderId="2" xfId="1" quotePrefix="1" applyNumberFormat="1" applyFont="1" applyFill="1" applyBorder="1" applyAlignment="1">
      <alignment horizontal="center" vertical="center" wrapText="1"/>
    </xf>
    <xf numFmtId="3" fontId="11" fillId="0" borderId="0" xfId="1" applyNumberFormat="1" applyFont="1" applyFill="1" applyBorder="1" applyAlignment="1">
      <alignment vertical="center" wrapText="1"/>
    </xf>
    <xf numFmtId="1" fontId="2" fillId="0" borderId="2" xfId="1" quotePrefix="1" applyNumberFormat="1" applyFont="1" applyFill="1" applyBorder="1" applyAlignment="1">
      <alignment vertical="center" wrapText="1"/>
    </xf>
    <xf numFmtId="3" fontId="22" fillId="0" borderId="2" xfId="1" applyNumberFormat="1" applyFont="1" applyFill="1" applyBorder="1" applyAlignment="1">
      <alignment horizontal="right" vertical="center"/>
    </xf>
    <xf numFmtId="3" fontId="6" fillId="0" borderId="2" xfId="1" applyNumberFormat="1" applyFont="1" applyFill="1" applyBorder="1" applyAlignment="1">
      <alignment horizontal="center" vertical="center" wrapText="1"/>
    </xf>
    <xf numFmtId="3" fontId="2" fillId="0" borderId="2" xfId="1" applyNumberFormat="1" applyFont="1" applyFill="1" applyBorder="1" applyAlignment="1">
      <alignment vertical="center" wrapText="1"/>
    </xf>
    <xf numFmtId="1" fontId="11" fillId="0" borderId="0" xfId="1" applyNumberFormat="1" applyFont="1" applyFill="1" applyAlignment="1">
      <alignment vertical="center"/>
    </xf>
    <xf numFmtId="165" fontId="5" fillId="0" borderId="2" xfId="1" quotePrefix="1" applyNumberFormat="1" applyFont="1" applyFill="1" applyBorder="1" applyAlignment="1">
      <alignment horizontal="center" vertical="center"/>
    </xf>
    <xf numFmtId="0" fontId="2" fillId="0" borderId="2" xfId="0" applyFont="1" applyFill="1" applyBorder="1" applyAlignment="1">
      <alignment vertical="center" wrapText="1"/>
    </xf>
    <xf numFmtId="3" fontId="2" fillId="0" borderId="0" xfId="1" applyNumberFormat="1" applyFont="1" applyFill="1" applyAlignment="1">
      <alignment horizontal="center" vertical="center"/>
    </xf>
    <xf numFmtId="1" fontId="11" fillId="0" borderId="0" xfId="1" applyNumberFormat="1" applyFont="1" applyFill="1" applyAlignment="1">
      <alignment horizontal="center" vertical="center"/>
    </xf>
    <xf numFmtId="1" fontId="11" fillId="0" borderId="0" xfId="1" applyNumberFormat="1" applyFont="1" applyFill="1" applyAlignment="1">
      <alignment horizontal="right" vertical="center"/>
    </xf>
    <xf numFmtId="3" fontId="17" fillId="0" borderId="2" xfId="1" applyNumberFormat="1" applyFont="1" applyFill="1" applyBorder="1" applyAlignment="1">
      <alignment horizontal="center" vertical="center" wrapText="1"/>
    </xf>
    <xf numFmtId="0" fontId="2" fillId="0" borderId="2" xfId="0" quotePrefix="1" applyFont="1" applyFill="1" applyBorder="1" applyAlignment="1">
      <alignment vertical="center" wrapText="1"/>
    </xf>
    <xf numFmtId="1" fontId="5" fillId="0" borderId="9" xfId="1" applyNumberFormat="1" applyFont="1" applyFill="1" applyBorder="1" applyAlignment="1">
      <alignment horizontal="center" vertical="center" wrapText="1"/>
    </xf>
    <xf numFmtId="0" fontId="23" fillId="0" borderId="0" xfId="0" applyFont="1" applyAlignment="1">
      <alignment vertical="center"/>
    </xf>
    <xf numFmtId="3" fontId="1" fillId="0" borderId="2" xfId="1" applyNumberFormat="1" applyFont="1" applyFill="1" applyBorder="1" applyAlignment="1">
      <alignment horizontal="center" vertical="center"/>
    </xf>
    <xf numFmtId="0" fontId="24" fillId="0" borderId="2" xfId="0" quotePrefix="1" applyFont="1" applyFill="1" applyBorder="1" applyAlignment="1">
      <alignment horizontal="center" vertical="center" wrapText="1"/>
    </xf>
    <xf numFmtId="1" fontId="24" fillId="0" borderId="2" xfId="1" applyNumberFormat="1" applyFont="1" applyFill="1" applyBorder="1" applyAlignment="1">
      <alignment vertical="center" wrapText="1"/>
    </xf>
    <xf numFmtId="1" fontId="25" fillId="0" borderId="2" xfId="1" applyNumberFormat="1" applyFont="1" applyFill="1" applyBorder="1" applyAlignment="1">
      <alignment horizontal="center" vertical="center" wrapText="1"/>
    </xf>
    <xf numFmtId="1" fontId="26" fillId="0" borderId="2" xfId="1" applyNumberFormat="1" applyFont="1" applyFill="1" applyBorder="1" applyAlignment="1">
      <alignment horizontal="center" vertical="center" wrapText="1"/>
    </xf>
    <xf numFmtId="3" fontId="25" fillId="0" borderId="2" xfId="0" applyNumberFormat="1" applyFont="1" applyFill="1" applyBorder="1" applyAlignment="1">
      <alignment horizontal="right" vertical="center"/>
    </xf>
    <xf numFmtId="3" fontId="24" fillId="0" borderId="2" xfId="1" applyNumberFormat="1" applyFont="1" applyFill="1" applyBorder="1" applyAlignment="1">
      <alignment horizontal="right" vertical="center"/>
    </xf>
    <xf numFmtId="3" fontId="25" fillId="0" borderId="2" xfId="1" applyNumberFormat="1" applyFont="1" applyFill="1" applyBorder="1" applyAlignment="1">
      <alignment horizontal="center" vertical="center"/>
    </xf>
    <xf numFmtId="49" fontId="19" fillId="0" borderId="2" xfId="1" applyNumberFormat="1" applyFont="1" applyFill="1" applyBorder="1" applyAlignment="1">
      <alignment horizontal="center" vertical="center" wrapText="1"/>
    </xf>
    <xf numFmtId="3" fontId="5" fillId="2" borderId="2" xfId="1" applyNumberFormat="1" applyFont="1" applyFill="1" applyBorder="1" applyAlignment="1">
      <alignment horizontal="right" vertical="center"/>
    </xf>
    <xf numFmtId="3" fontId="5" fillId="3" borderId="2" xfId="1" applyNumberFormat="1" applyFont="1" applyFill="1" applyBorder="1" applyAlignment="1">
      <alignment horizontal="right" vertical="center"/>
    </xf>
    <xf numFmtId="49" fontId="5" fillId="0" borderId="2" xfId="1" applyNumberFormat="1" applyFont="1" applyFill="1" applyBorder="1" applyAlignment="1">
      <alignment horizontal="center" vertical="center" wrapText="1"/>
    </xf>
    <xf numFmtId="3" fontId="11" fillId="0" borderId="0" xfId="1" applyNumberFormat="1" applyFont="1" applyFill="1" applyAlignment="1">
      <alignment vertical="center"/>
    </xf>
    <xf numFmtId="1" fontId="17" fillId="2" borderId="2" xfId="1" applyNumberFormat="1" applyFont="1" applyFill="1" applyBorder="1" applyAlignment="1">
      <alignment horizontal="center" vertical="center" wrapText="1"/>
    </xf>
    <xf numFmtId="1" fontId="5" fillId="0" borderId="10" xfId="1" applyNumberFormat="1" applyFont="1" applyFill="1" applyBorder="1" applyAlignment="1">
      <alignment horizontal="center" vertical="center" wrapText="1"/>
    </xf>
    <xf numFmtId="3" fontId="0" fillId="0" borderId="0" xfId="0" applyNumberFormat="1" applyAlignment="1">
      <alignment vertical="center"/>
    </xf>
    <xf numFmtId="166" fontId="20" fillId="2" borderId="2" xfId="1" quotePrefix="1" applyNumberFormat="1" applyFont="1" applyFill="1" applyBorder="1" applyAlignment="1">
      <alignment horizontal="right" vertical="center" wrapText="1"/>
    </xf>
    <xf numFmtId="166" fontId="22" fillId="0" borderId="2" xfId="1" applyNumberFormat="1" applyFont="1" applyFill="1" applyBorder="1" applyAlignment="1">
      <alignment horizontal="right" vertical="center"/>
    </xf>
    <xf numFmtId="166" fontId="5" fillId="0" borderId="2" xfId="1" applyNumberFormat="1" applyFont="1" applyFill="1" applyBorder="1" applyAlignment="1">
      <alignment horizontal="right" vertical="center"/>
    </xf>
    <xf numFmtId="3" fontId="2" fillId="4" borderId="2" xfId="1" applyNumberFormat="1" applyFont="1" applyFill="1" applyBorder="1" applyAlignment="1">
      <alignment horizontal="right" vertical="center"/>
    </xf>
    <xf numFmtId="3" fontId="7" fillId="4" borderId="2" xfId="1" applyNumberFormat="1" applyFont="1" applyFill="1" applyBorder="1" applyAlignment="1">
      <alignment horizontal="center" vertical="center" wrapText="1"/>
    </xf>
    <xf numFmtId="3" fontId="28" fillId="0" borderId="2" xfId="1" applyNumberFormat="1" applyFont="1" applyFill="1" applyBorder="1" applyAlignment="1">
      <alignment horizontal="center" vertical="center" wrapText="1"/>
    </xf>
    <xf numFmtId="4" fontId="2" fillId="0" borderId="0" xfId="1" applyNumberFormat="1" applyFont="1" applyFill="1" applyAlignment="1">
      <alignment horizontal="center" vertical="center"/>
    </xf>
    <xf numFmtId="166" fontId="20" fillId="0" borderId="2" xfId="1" quotePrefix="1" applyNumberFormat="1" applyFont="1" applyFill="1" applyBorder="1" applyAlignment="1">
      <alignment horizontal="right" vertical="center" wrapText="1"/>
    </xf>
    <xf numFmtId="0" fontId="31" fillId="0" borderId="0" xfId="0" applyFont="1"/>
    <xf numFmtId="0" fontId="31" fillId="0" borderId="2" xfId="0" applyFont="1" applyBorder="1" applyAlignment="1">
      <alignment horizontal="center" vertical="center"/>
    </xf>
    <xf numFmtId="3" fontId="31" fillId="0" borderId="2" xfId="0" applyNumberFormat="1" applyFont="1" applyBorder="1" applyAlignment="1">
      <alignment vertical="center"/>
    </xf>
    <xf numFmtId="3" fontId="31" fillId="0" borderId="0" xfId="0" applyNumberFormat="1" applyFont="1"/>
    <xf numFmtId="0" fontId="31" fillId="0" borderId="2" xfId="0"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vertical="center"/>
    </xf>
    <xf numFmtId="0" fontId="17" fillId="0" borderId="0" xfId="0" applyFont="1" applyAlignment="1">
      <alignment horizontal="center"/>
    </xf>
    <xf numFmtId="0" fontId="17" fillId="0" borderId="0" xfId="0" applyFont="1" applyAlignment="1">
      <alignment horizontal="right"/>
    </xf>
    <xf numFmtId="0" fontId="17" fillId="0" borderId="0" xfId="0" applyFont="1" applyAlignment="1">
      <alignment horizontal="left"/>
    </xf>
    <xf numFmtId="3" fontId="31" fillId="0" borderId="4" xfId="0" applyNumberFormat="1" applyFont="1" applyBorder="1" applyAlignment="1">
      <alignment vertical="center"/>
    </xf>
    <xf numFmtId="3" fontId="32" fillId="0" borderId="2" xfId="0" applyNumberFormat="1" applyFont="1" applyBorder="1" applyAlignment="1">
      <alignment vertical="center"/>
    </xf>
    <xf numFmtId="3" fontId="32" fillId="0" borderId="2" xfId="0" applyNumberFormat="1" applyFont="1" applyBorder="1" applyAlignment="1">
      <alignment horizontal="center" vertical="center" wrapText="1"/>
    </xf>
    <xf numFmtId="3" fontId="32" fillId="0" borderId="2" xfId="0" applyNumberFormat="1" applyFont="1" applyBorder="1" applyAlignment="1">
      <alignment horizontal="center" vertical="center"/>
    </xf>
    <xf numFmtId="3" fontId="17" fillId="0" borderId="0" xfId="0" applyNumberFormat="1" applyFont="1" applyAlignment="1">
      <alignment horizontal="right"/>
    </xf>
    <xf numFmtId="0" fontId="17" fillId="2" borderId="2" xfId="0" applyFont="1" applyFill="1" applyBorder="1" applyAlignment="1">
      <alignment horizontal="center" vertical="center" wrapText="1"/>
    </xf>
    <xf numFmtId="3" fontId="0" fillId="0" borderId="0" xfId="0" applyNumberFormat="1"/>
    <xf numFmtId="3" fontId="31" fillId="0" borderId="2" xfId="1" quotePrefix="1" applyNumberFormat="1" applyFont="1" applyFill="1" applyBorder="1" applyAlignment="1">
      <alignment horizontal="center" vertical="center" wrapText="1"/>
    </xf>
    <xf numFmtId="3" fontId="31" fillId="0" borderId="2" xfId="1" applyNumberFormat="1" applyFont="1" applyFill="1" applyBorder="1" applyAlignment="1">
      <alignment horizontal="left" vertical="center" wrapText="1"/>
    </xf>
    <xf numFmtId="49" fontId="31" fillId="0" borderId="2" xfId="1" applyNumberFormat="1" applyFont="1" applyFill="1" applyBorder="1" applyAlignment="1">
      <alignment horizontal="center" vertical="center" wrapText="1"/>
    </xf>
    <xf numFmtId="1" fontId="31" fillId="0" borderId="2" xfId="1" applyNumberFormat="1" applyFont="1" applyFill="1" applyBorder="1" applyAlignment="1">
      <alignment horizontal="center" vertical="center" wrapText="1"/>
    </xf>
    <xf numFmtId="3" fontId="31" fillId="0" borderId="2" xfId="1" applyNumberFormat="1" applyFont="1" applyFill="1" applyBorder="1" applyAlignment="1">
      <alignment horizontal="right" vertical="center"/>
    </xf>
    <xf numFmtId="3" fontId="31" fillId="0" borderId="2" xfId="1" applyNumberFormat="1" applyFont="1" applyFill="1" applyBorder="1" applyAlignment="1">
      <alignment horizontal="center" vertical="center" wrapText="1"/>
    </xf>
    <xf numFmtId="1" fontId="2" fillId="0" borderId="0" xfId="1" applyNumberFormat="1" applyFont="1" applyFill="1" applyAlignment="1">
      <alignment vertical="center"/>
    </xf>
    <xf numFmtId="3" fontId="2" fillId="0" borderId="0" xfId="1" applyNumberFormat="1" applyFont="1" applyFill="1" applyAlignment="1">
      <alignment vertical="center"/>
    </xf>
    <xf numFmtId="1" fontId="36" fillId="0" borderId="1" xfId="1" applyNumberFormat="1" applyFont="1" applyFill="1" applyBorder="1" applyAlignment="1">
      <alignment vertical="center"/>
    </xf>
    <xf numFmtId="1" fontId="37" fillId="0" borderId="1" xfId="1" applyNumberFormat="1" applyFont="1" applyFill="1" applyBorder="1" applyAlignment="1">
      <alignment horizontal="right" vertical="center"/>
    </xf>
    <xf numFmtId="3" fontId="38" fillId="0" borderId="3" xfId="1" applyNumberFormat="1" applyFont="1" applyBorder="1" applyAlignment="1">
      <alignment horizontal="center" vertical="center" wrapText="1"/>
    </xf>
    <xf numFmtId="49" fontId="38" fillId="0" borderId="2" xfId="1" applyNumberFormat="1" applyFont="1" applyFill="1" applyBorder="1" applyAlignment="1">
      <alignment horizontal="center" vertical="center"/>
    </xf>
    <xf numFmtId="1" fontId="38" fillId="0" borderId="2" xfId="1" applyNumberFormat="1" applyFont="1" applyFill="1" applyBorder="1" applyAlignment="1">
      <alignment horizontal="left" vertical="center" wrapText="1"/>
    </xf>
    <xf numFmtId="3" fontId="38" fillId="0" borderId="2" xfId="1" quotePrefix="1" applyNumberFormat="1" applyFont="1" applyFill="1" applyBorder="1" applyAlignment="1">
      <alignment horizontal="right" vertical="center" wrapText="1"/>
    </xf>
    <xf numFmtId="49" fontId="22" fillId="0" borderId="2" xfId="1" applyNumberFormat="1" applyFont="1" applyFill="1" applyBorder="1" applyAlignment="1">
      <alignment horizontal="center" vertical="center"/>
    </xf>
    <xf numFmtId="1" fontId="22" fillId="0" borderId="2" xfId="1" quotePrefix="1" applyNumberFormat="1" applyFont="1" applyFill="1" applyBorder="1" applyAlignment="1">
      <alignment vertical="center" wrapText="1"/>
    </xf>
    <xf numFmtId="0" fontId="0" fillId="0" borderId="0" xfId="0" applyAlignment="1">
      <alignment horizontal="center" vertical="center" wrapText="1"/>
    </xf>
    <xf numFmtId="0" fontId="40" fillId="0" borderId="0" xfId="0" applyFont="1"/>
    <xf numFmtId="3" fontId="40" fillId="0" borderId="0" xfId="0" applyNumberFormat="1" applyFont="1" applyAlignment="1">
      <alignment vertical="center"/>
    </xf>
    <xf numFmtId="166" fontId="31" fillId="4" borderId="2" xfId="1" quotePrefix="1" applyNumberFormat="1" applyFont="1" applyFill="1" applyBorder="1" applyAlignment="1">
      <alignment horizontal="right" vertical="center" wrapText="1"/>
    </xf>
    <xf numFmtId="3" fontId="31" fillId="4" borderId="2" xfId="1" quotePrefix="1" applyNumberFormat="1" applyFont="1" applyFill="1" applyBorder="1" applyAlignment="1">
      <alignment horizontal="right" vertical="center" wrapText="1"/>
    </xf>
    <xf numFmtId="167" fontId="31" fillId="4" borderId="2" xfId="1" quotePrefix="1"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xf numFmtId="3" fontId="5" fillId="0" borderId="2" xfId="0" applyNumberFormat="1" applyFont="1" applyBorder="1" applyAlignment="1">
      <alignment vertical="center"/>
    </xf>
    <xf numFmtId="167" fontId="1" fillId="0" borderId="0" xfId="1" applyNumberFormat="1" applyFont="1" applyFill="1" applyBorder="1" applyAlignment="1">
      <alignment horizontal="right" vertical="center"/>
    </xf>
    <xf numFmtId="0" fontId="2" fillId="4" borderId="2" xfId="0" quotePrefix="1" applyFont="1" applyFill="1" applyBorder="1" applyAlignment="1">
      <alignment horizontal="center" vertical="center" wrapText="1"/>
    </xf>
    <xf numFmtId="1" fontId="2" fillId="4" borderId="2" xfId="1" applyNumberFormat="1" applyFont="1" applyFill="1" applyBorder="1" applyAlignment="1">
      <alignment vertical="center" wrapText="1"/>
    </xf>
    <xf numFmtId="1" fontId="2" fillId="4" borderId="2" xfId="1" applyNumberFormat="1" applyFont="1" applyFill="1" applyBorder="1" applyAlignment="1">
      <alignment horizontal="center" vertical="center" wrapText="1"/>
    </xf>
    <xf numFmtId="1" fontId="7" fillId="4" borderId="2" xfId="1" applyNumberFormat="1" applyFont="1" applyFill="1" applyBorder="1" applyAlignment="1">
      <alignment horizontal="center" vertical="center" wrapText="1"/>
    </xf>
    <xf numFmtId="3" fontId="7" fillId="4" borderId="4" xfId="1" applyNumberFormat="1" applyFont="1" applyFill="1" applyBorder="1" applyAlignment="1">
      <alignment horizontal="center" vertical="center" wrapText="1"/>
    </xf>
    <xf numFmtId="49" fontId="22" fillId="54" borderId="2" xfId="1" applyNumberFormat="1" applyFont="1" applyFill="1" applyBorder="1" applyAlignment="1">
      <alignment horizontal="center" vertical="center"/>
    </xf>
    <xf numFmtId="1" fontId="22" fillId="54" borderId="2" xfId="1" applyNumberFormat="1" applyFont="1" applyFill="1" applyBorder="1" applyAlignment="1">
      <alignment vertical="center" wrapText="1"/>
    </xf>
    <xf numFmtId="1" fontId="2" fillId="54" borderId="2" xfId="1" applyNumberFormat="1" applyFont="1" applyFill="1" applyBorder="1" applyAlignment="1">
      <alignment horizontal="center" vertical="center" wrapText="1"/>
    </xf>
    <xf numFmtId="3" fontId="22" fillId="54" borderId="2" xfId="1" applyNumberFormat="1" applyFont="1" applyFill="1" applyBorder="1" applyAlignment="1">
      <alignment horizontal="right" vertical="center"/>
    </xf>
    <xf numFmtId="3" fontId="39" fillId="54" borderId="2" xfId="1" applyNumberFormat="1" applyFont="1" applyFill="1" applyBorder="1" applyAlignment="1">
      <alignment horizontal="center" vertical="center" wrapText="1"/>
    </xf>
    <xf numFmtId="1" fontId="22" fillId="54" borderId="2" xfId="1" quotePrefix="1" applyNumberFormat="1" applyFont="1" applyFill="1" applyBorder="1" applyAlignment="1">
      <alignment vertical="center" wrapText="1"/>
    </xf>
    <xf numFmtId="1" fontId="224" fillId="0" borderId="2" xfId="1" applyNumberFormat="1" applyFont="1" applyFill="1" applyBorder="1" applyAlignment="1">
      <alignment vertical="center" wrapText="1"/>
    </xf>
    <xf numFmtId="0" fontId="2" fillId="0" borderId="2" xfId="0"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164" fontId="20" fillId="0" borderId="2" xfId="1" applyNumberFormat="1" applyFont="1" applyFill="1" applyBorder="1" applyAlignment="1">
      <alignment horizontal="center" vertical="center" wrapText="1"/>
    </xf>
    <xf numFmtId="0" fontId="225" fillId="0" borderId="2" xfId="0" quotePrefix="1" applyFont="1" applyFill="1" applyBorder="1" applyAlignment="1">
      <alignment horizontal="center" vertical="center" wrapText="1"/>
    </xf>
    <xf numFmtId="1" fontId="225" fillId="0" borderId="2" xfId="1" applyNumberFormat="1" applyFont="1" applyFill="1" applyBorder="1" applyAlignment="1">
      <alignment vertical="center" wrapText="1"/>
    </xf>
    <xf numFmtId="3" fontId="225" fillId="0" borderId="2" xfId="1" applyNumberFormat="1" applyFont="1" applyFill="1" applyBorder="1" applyAlignment="1">
      <alignment horizontal="right" vertical="center"/>
    </xf>
    <xf numFmtId="0" fontId="2" fillId="0" borderId="2" xfId="0"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166" fontId="2" fillId="0" borderId="2" xfId="1" applyNumberFormat="1" applyFont="1" applyFill="1" applyBorder="1" applyAlignment="1">
      <alignment horizontal="right" vertical="center"/>
    </xf>
    <xf numFmtId="4" fontId="0" fillId="0" borderId="0" xfId="0" applyNumberFormat="1"/>
    <xf numFmtId="4" fontId="2" fillId="0" borderId="2" xfId="1" applyNumberFormat="1" applyFont="1" applyFill="1" applyBorder="1" applyAlignment="1">
      <alignment horizontal="right" vertical="center"/>
    </xf>
    <xf numFmtId="3" fontId="225" fillId="2" borderId="2" xfId="1" applyNumberFormat="1" applyFont="1" applyFill="1" applyBorder="1" applyAlignment="1">
      <alignment horizontal="right" vertical="center"/>
    </xf>
    <xf numFmtId="3" fontId="7" fillId="0" borderId="4" xfId="1" applyNumberFormat="1"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3" fontId="8" fillId="0" borderId="2" xfId="1" applyNumberFormat="1" applyFont="1" applyFill="1" applyBorder="1" applyAlignment="1">
      <alignment horizontal="right" vertical="center"/>
    </xf>
    <xf numFmtId="0" fontId="226" fillId="0" borderId="2" xfId="0" applyFont="1" applyBorder="1"/>
    <xf numFmtId="1" fontId="3" fillId="0" borderId="2" xfId="1"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center"/>
    </xf>
    <xf numFmtId="169" fontId="0" fillId="0" borderId="2" xfId="1888" applyNumberFormat="1" applyFont="1" applyBorder="1"/>
    <xf numFmtId="3" fontId="0" fillId="0" borderId="2" xfId="0" applyNumberFormat="1" applyBorder="1"/>
    <xf numFmtId="167" fontId="1" fillId="0" borderId="2" xfId="1" applyNumberFormat="1" applyFont="1" applyFill="1" applyBorder="1" applyAlignment="1">
      <alignment horizontal="right" vertical="center"/>
    </xf>
    <xf numFmtId="0" fontId="2" fillId="0" borderId="2" xfId="0"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1" fontId="13" fillId="0" borderId="0" xfId="1" applyNumberFormat="1" applyFont="1" applyFill="1" applyAlignment="1">
      <alignment horizontal="center" vertical="center" wrapText="1"/>
    </xf>
    <xf numFmtId="1" fontId="15" fillId="0" borderId="1" xfId="1" applyNumberFormat="1" applyFont="1" applyFill="1" applyBorder="1" applyAlignment="1">
      <alignment horizontal="right" vertical="center"/>
    </xf>
    <xf numFmtId="3" fontId="17" fillId="0" borderId="3" xfId="1" applyNumberFormat="1" applyFont="1" applyFill="1" applyBorder="1" applyAlignment="1">
      <alignment horizontal="center" vertical="center" wrapText="1"/>
    </xf>
    <xf numFmtId="3" fontId="17" fillId="0" borderId="4" xfId="1" applyNumberFormat="1" applyFont="1" applyFill="1" applyBorder="1" applyAlignment="1">
      <alignment horizontal="center" vertical="center" wrapText="1"/>
    </xf>
    <xf numFmtId="3" fontId="6" fillId="0" borderId="3" xfId="1" applyNumberFormat="1" applyFont="1" applyFill="1" applyBorder="1" applyAlignment="1">
      <alignment horizontal="center" vertical="center" wrapText="1"/>
    </xf>
    <xf numFmtId="3" fontId="6" fillId="0" borderId="4" xfId="1" applyNumberFormat="1" applyFont="1" applyFill="1" applyBorder="1" applyAlignment="1">
      <alignment horizontal="center" vertical="center" wrapText="1"/>
    </xf>
    <xf numFmtId="3" fontId="17" fillId="0" borderId="2" xfId="1" applyNumberFormat="1" applyFont="1" applyFill="1" applyBorder="1" applyAlignment="1">
      <alignment horizontal="center" vertical="center" wrapText="1"/>
    </xf>
    <xf numFmtId="1" fontId="17" fillId="2" borderId="3" xfId="1" applyNumberFormat="1" applyFont="1" applyFill="1" applyBorder="1" applyAlignment="1">
      <alignment horizontal="center" vertical="center" wrapText="1"/>
    </xf>
    <xf numFmtId="1" fontId="17" fillId="2" borderId="4" xfId="1" applyNumberFormat="1" applyFont="1" applyFill="1" applyBorder="1" applyAlignment="1">
      <alignment horizontal="center" vertical="center" wrapText="1"/>
    </xf>
    <xf numFmtId="1" fontId="17" fillId="0" borderId="3" xfId="1" applyNumberFormat="1" applyFont="1" applyFill="1" applyBorder="1" applyAlignment="1">
      <alignment horizontal="center" vertical="center" wrapText="1"/>
    </xf>
    <xf numFmtId="1" fontId="17" fillId="0" borderId="4" xfId="1" applyNumberFormat="1" applyFont="1" applyFill="1" applyBorder="1" applyAlignment="1">
      <alignment horizontal="center" vertical="center" wrapText="1"/>
    </xf>
    <xf numFmtId="1" fontId="34" fillId="0" borderId="0" xfId="1" applyNumberFormat="1" applyFont="1" applyFill="1" applyAlignment="1">
      <alignment horizontal="center" vertical="center" wrapText="1"/>
    </xf>
    <xf numFmtId="1" fontId="35" fillId="0" borderId="0" xfId="1" applyNumberFormat="1"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3" fontId="7" fillId="0" borderId="3" xfId="1" applyNumberFormat="1"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0" fontId="30" fillId="0" borderId="0" xfId="0" applyFont="1" applyFill="1" applyAlignment="1">
      <alignment horizontal="center" vertical="center"/>
    </xf>
    <xf numFmtId="0" fontId="3" fillId="0" borderId="1" xfId="0" applyFont="1" applyFill="1" applyBorder="1" applyAlignment="1">
      <alignment horizontal="right" vertical="center"/>
    </xf>
    <xf numFmtId="0" fontId="29" fillId="0" borderId="0" xfId="0" applyFont="1" applyFill="1" applyAlignment="1">
      <alignment horizontal="center" vertical="center"/>
    </xf>
    <xf numFmtId="1" fontId="17" fillId="2" borderId="10" xfId="1" applyNumberFormat="1" applyFont="1" applyFill="1" applyBorder="1" applyAlignment="1">
      <alignment horizontal="center" vertical="center" wrapText="1"/>
    </xf>
    <xf numFmtId="3" fontId="6" fillId="0" borderId="10" xfId="1" applyNumberFormat="1" applyFont="1" applyFill="1" applyBorder="1" applyAlignment="1">
      <alignment horizontal="center" vertical="center" wrapText="1"/>
    </xf>
    <xf numFmtId="1" fontId="17" fillId="2" borderId="2" xfId="1" applyNumberFormat="1" applyFont="1" applyFill="1" applyBorder="1" applyAlignment="1">
      <alignment horizontal="center" vertical="center" wrapText="1"/>
    </xf>
    <xf numFmtId="1" fontId="27" fillId="0" borderId="0" xfId="1" applyNumberFormat="1" applyFont="1" applyFill="1" applyAlignment="1">
      <alignment horizontal="center" vertical="center" wrapText="1"/>
    </xf>
    <xf numFmtId="3" fontId="17" fillId="0" borderId="10" xfId="1" applyNumberFormat="1" applyFont="1" applyFill="1" applyBorder="1" applyAlignment="1">
      <alignment horizontal="center" vertical="center" wrapText="1"/>
    </xf>
    <xf numFmtId="1" fontId="17" fillId="0" borderId="10" xfId="1" applyNumberFormat="1" applyFont="1" applyFill="1" applyBorder="1" applyAlignment="1">
      <alignment horizontal="center" vertical="center" wrapText="1"/>
    </xf>
    <xf numFmtId="3" fontId="31" fillId="0" borderId="3" xfId="0" applyNumberFormat="1" applyFont="1" applyBorder="1" applyAlignment="1">
      <alignment vertical="center"/>
    </xf>
    <xf numFmtId="0" fontId="31" fillId="0" borderId="10" xfId="0" applyFont="1" applyBorder="1" applyAlignment="1">
      <alignment vertical="center"/>
    </xf>
    <xf numFmtId="0" fontId="31" fillId="0" borderId="4" xfId="0" applyFont="1" applyBorder="1" applyAlignment="1">
      <alignment vertical="center"/>
    </xf>
    <xf numFmtId="3" fontId="31" fillId="0" borderId="10" xfId="0" applyNumberFormat="1" applyFont="1" applyBorder="1" applyAlignment="1">
      <alignment vertical="center"/>
    </xf>
    <xf numFmtId="3" fontId="31" fillId="0" borderId="4" xfId="0" applyNumberFormat="1" applyFont="1" applyBorder="1" applyAlignment="1">
      <alignment vertical="center"/>
    </xf>
    <xf numFmtId="0" fontId="17" fillId="0" borderId="0" xfId="0" applyFont="1" applyAlignment="1">
      <alignment horizont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30"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7" fillId="0" borderId="1" xfId="0" applyFont="1" applyFill="1" applyBorder="1" applyAlignment="1">
      <alignment horizontal="right" vertical="center"/>
    </xf>
  </cellXfs>
  <cellStyles count="1889">
    <cellStyle name="_x0001_" xfId="2"/>
    <cellStyle name="          _x000d__x000a_shell=progman.exe_x000d__x000a_m" xfId="3"/>
    <cellStyle name="          _x000d__x000a_shell=progman.exe_x000d__x000a_m 2" xfId="4"/>
    <cellStyle name="_x000d__x000a_JournalTemplate=C:\COMFO\CTALK\JOURSTD.TPL_x000d__x000a_LbStateAddress=3 3 0 251 1 89 2 311_x000d__x000a_LbStateJou" xfId="5"/>
    <cellStyle name="#,##0" xfId="6"/>
    <cellStyle name="." xfId="7"/>
    <cellStyle name=".d©y" xfId="8"/>
    <cellStyle name="??" xfId="9"/>
    <cellStyle name="?? [ - ??1" xfId="10"/>
    <cellStyle name="?? [ - ??2" xfId="11"/>
    <cellStyle name="?? [ - ??3" xfId="12"/>
    <cellStyle name="?? [ - ??4" xfId="13"/>
    <cellStyle name="?? [ - ??5" xfId="14"/>
    <cellStyle name="?? [ - ??6" xfId="15"/>
    <cellStyle name="?? [ - ??7" xfId="16"/>
    <cellStyle name="?? [ - ??8" xfId="17"/>
    <cellStyle name="?? [0.00]_      " xfId="18"/>
    <cellStyle name="?? [0]" xfId="19"/>
    <cellStyle name="?_x001d_??%U©÷u&amp;H©÷9_x0008_? s_x000a__x0007__x0001__x0001_" xfId="20"/>
    <cellStyle name="?_x001d_??%U©÷u&amp;H©÷9_x0008_?_x0009_s_x000a__x0007__x0001__x0001_" xfId="21"/>
    <cellStyle name="???? [0.00]_      " xfId="22"/>
    <cellStyle name="??????" xfId="23"/>
    <cellStyle name="????_      " xfId="24"/>
    <cellStyle name="???[0]_?? DI" xfId="25"/>
    <cellStyle name="???_?? DI" xfId="26"/>
    <cellStyle name="??[0]_BRE" xfId="27"/>
    <cellStyle name="??_      " xfId="28"/>
    <cellStyle name="??A? [0]_laroux_1_¢¬???¢â? " xfId="29"/>
    <cellStyle name="??A?_laroux_1_¢¬???¢â? " xfId="30"/>
    <cellStyle name="?¡±¢¥?_?¨ù??¢´¢¥_¢¬???¢â? " xfId="31"/>
    <cellStyle name="_x0001_?¶æµ_x001b_ºß­ " xfId="32"/>
    <cellStyle name="_x0001_?¶æµ_x001b_ºß­_" xfId="33"/>
    <cellStyle name="?ðÇ%U?&amp;H?_x0008_?s_x000a__x0007__x0001__x0001_" xfId="34"/>
    <cellStyle name="[0]_Chi phÝ kh¸c_V" xfId="35"/>
    <cellStyle name="_x0001_\Ô" xfId="36"/>
    <cellStyle name="_05a" xfId="37"/>
    <cellStyle name="_1 TONG HOP - CA NA" xfId="38"/>
    <cellStyle name="_Bang Chi tieu (2)" xfId="39"/>
    <cellStyle name="_BAO GIA NGAY 24-10-08 (co dam)" xfId="40"/>
    <cellStyle name="_Bieu tong hop nhu cau ung_Mien Trung" xfId="41"/>
    <cellStyle name="_Bieu ung von 2011 NSNN - TPCP vung DBSClong (10-6-2010)" xfId="42"/>
    <cellStyle name="_BKH (TPCP) tháng 5.2010_Quang Nam" xfId="43"/>
    <cellStyle name="_Book1" xfId="44"/>
    <cellStyle name="_Book1_1" xfId="45"/>
    <cellStyle name="_Book1_Book1" xfId="46"/>
    <cellStyle name="_Book1_Kh ql62 (2010) 11-09" xfId="47"/>
    <cellStyle name="_Book1_THUY DIEN DA KHAI THAM DINH" xfId="48"/>
    <cellStyle name="_C.cong+B.luong-Sanluong" xfId="49"/>
    <cellStyle name="_DO-D1500-KHONG CO TRONG DT" xfId="50"/>
    <cellStyle name="_Duyet TK thay đôi" xfId="51"/>
    <cellStyle name="_Goi 1 A tham tra" xfId="52"/>
    <cellStyle name="_GOITHAUSO2" xfId="53"/>
    <cellStyle name="_GOITHAUSO3" xfId="54"/>
    <cellStyle name="_GOITHAUSO4" xfId="55"/>
    <cellStyle name="_GTXD GOI 2" xfId="56"/>
    <cellStyle name="_GTXD GOI1" xfId="57"/>
    <cellStyle name="_GTXD GOI3" xfId="58"/>
    <cellStyle name="_HaHoa_TDT_DienCSang" xfId="59"/>
    <cellStyle name="_HaHoa19-5-07" xfId="60"/>
    <cellStyle name="_Kh ql62 (2010) 11-09" xfId="61"/>
    <cellStyle name="_KT (2)" xfId="62"/>
    <cellStyle name="_KT (2)_1" xfId="63"/>
    <cellStyle name="_KT (2)_1_quy luong con lai nam 2004" xfId="64"/>
    <cellStyle name="_KT (2)_2" xfId="65"/>
    <cellStyle name="_KT (2)_2_Book1" xfId="66"/>
    <cellStyle name="_KT (2)_2_DTDuong dong tien -sua tham tra 2009 - luong 650" xfId="67"/>
    <cellStyle name="_KT (2)_2_quy luong con lai nam 2004" xfId="68"/>
    <cellStyle name="_KT (2)_2_TG-TH" xfId="69"/>
    <cellStyle name="_KT (2)_2_TG-TH_BANG TONG HOP TINH HINH THANH QUYET TOAN (MOI I)" xfId="70"/>
    <cellStyle name="_KT (2)_2_TG-TH_BAO GIA NGAY 24-10-08 (co dam)" xfId="71"/>
    <cellStyle name="_KT (2)_2_TG-TH_BKH (TPCP) tháng 5.2010_Quang Nam" xfId="72"/>
    <cellStyle name="_KT (2)_2_TG-TH_BKH (TPCP) tháng 5.2010_Quang Nam_DC von KH 2011 lan 2 theo NQ 11" xfId="73"/>
    <cellStyle name="_KT (2)_2_TG-TH_BKH (TPCP) tháng 5.2010_Quang Nam_Phan bo kinh phi" xfId="74"/>
    <cellStyle name="_KT (2)_2_TG-TH_BKH (TPCP) tháng 5.2010_Quang Nam_Phan bo kinh phi_Book1" xfId="75"/>
    <cellStyle name="_KT (2)_2_TG-TH_Book1" xfId="76"/>
    <cellStyle name="_KT (2)_2_TG-TH_Book1_1" xfId="77"/>
    <cellStyle name="_KT (2)_2_TG-TH_Book1_BKH (TPCP) tháng 5.2010_Quang Nam" xfId="78"/>
    <cellStyle name="_KT (2)_2_TG-TH_Book1_DC von KH 2011 lan 2 theo NQ 11" xfId="79"/>
    <cellStyle name="_KT (2)_2_TG-TH_Book1_Phan bo kinh phi" xfId="80"/>
    <cellStyle name="_KT (2)_2_TG-TH_Book1_Phan bo kinh phi_Book1" xfId="81"/>
    <cellStyle name="_KT (2)_2_TG-TH_Book1_Tong hop 3 tinh (11_5)-TTH-QN-QT" xfId="82"/>
    <cellStyle name="_KT (2)_2_TG-TH_Book1_Tong hop 3 tinh (11_5)-TTH-QN-QT_DC von KH 2011 lan 2 theo NQ 11" xfId="83"/>
    <cellStyle name="_KT (2)_2_TG-TH_Book1_Tong hop 3 tinh (11_5)-TTH-QN-QT_Phan bo kinh phi" xfId="84"/>
    <cellStyle name="_KT (2)_2_TG-TH_Book1_Tong hop 3 tinh (11_5)-TTH-QN-QT_Phan bo kinh phi_Book1" xfId="85"/>
    <cellStyle name="_KT (2)_2_TG-TH_CAU Khanh Nam(Thi Cong)" xfId="86"/>
    <cellStyle name="_KT (2)_2_TG-TH_DTDuong dong tien -sua tham tra 2009 - luong 650" xfId="87"/>
    <cellStyle name="_KT (2)_2_TG-TH_DU TRU VAT TU" xfId="88"/>
    <cellStyle name="_KT (2)_2_TG-TH_DU TRU VAT TU_DC von KH 2011 lan 2 theo NQ 11" xfId="89"/>
    <cellStyle name="_KT (2)_2_TG-TH_DU TRU VAT TU_Phan bo kinh phi" xfId="90"/>
    <cellStyle name="_KT (2)_2_TG-TH_DU TRU VAT TU_Phan bo kinh phi_Book1" xfId="91"/>
    <cellStyle name="_KT (2)_2_TG-TH_quy luong con lai nam 2004" xfId="92"/>
    <cellStyle name="_KT (2)_2_TG-TH_TEL OUT 2004" xfId="93"/>
    <cellStyle name="_KT (2)_2_TG-TH_THUY DIEN DA KHAI THAM DINH" xfId="94"/>
    <cellStyle name="_KT (2)_2_TG-TH_Tong hop 3 tinh (11_5)-TTH-QN-QT" xfId="95"/>
    <cellStyle name="_KT (2)_2_TG-TH_ÿÿÿÿÿ" xfId="96"/>
    <cellStyle name="_KT (2)_2_TG-TH_ÿÿÿÿÿ_DC von KH 2011 lan 2 theo NQ 11" xfId="97"/>
    <cellStyle name="_KT (2)_2_TG-TH_ÿÿÿÿÿ_Phan bo kinh phi" xfId="98"/>
    <cellStyle name="_KT (2)_2_TG-TH_ÿÿÿÿÿ_Phan bo kinh phi_Book1" xfId="99"/>
    <cellStyle name="_KT (2)_3" xfId="100"/>
    <cellStyle name="_KT (2)_3_TG-TH" xfId="101"/>
    <cellStyle name="_KT (2)_3_TG-TH_Book1" xfId="102"/>
    <cellStyle name="_KT (2)_3_TG-TH_PERSONAL" xfId="103"/>
    <cellStyle name="_KT (2)_3_TG-TH_PERSONAL_Book1" xfId="104"/>
    <cellStyle name="_KT (2)_3_TG-TH_PERSONAL_Tong hop KHCB 2001" xfId="105"/>
    <cellStyle name="_KT (2)_3_TG-TH_quy luong con lai nam 2004" xfId="106"/>
    <cellStyle name="_KT (2)_3_TG-TH_quy luong con lai nam 2004_DC von KH 2011 lan 2 theo NQ 11" xfId="107"/>
    <cellStyle name="_KT (2)_3_TG-TH_quy luong con lai nam 2004_Phan bo kinh phi" xfId="108"/>
    <cellStyle name="_KT (2)_3_TG-TH_quy luong con lai nam 2004_Phan bo kinh phi_Book1" xfId="109"/>
    <cellStyle name="_KT (2)_3_TG-TH_THUY DIEN DA KHAI THAM DINH" xfId="110"/>
    <cellStyle name="_KT (2)_4" xfId="111"/>
    <cellStyle name="_KT (2)_4_BANG TONG HOP TINH HINH THANH QUYET TOAN (MOI I)" xfId="112"/>
    <cellStyle name="_KT (2)_4_BAO GIA NGAY 24-10-08 (co dam)" xfId="113"/>
    <cellStyle name="_KT (2)_4_BKH (TPCP) tháng 5.2010_Quang Nam" xfId="114"/>
    <cellStyle name="_KT (2)_4_BKH (TPCP) tháng 5.2010_Quang Nam_DC von KH 2011 lan 2 theo NQ 11" xfId="115"/>
    <cellStyle name="_KT (2)_4_BKH (TPCP) tháng 5.2010_Quang Nam_Phan bo kinh phi" xfId="116"/>
    <cellStyle name="_KT (2)_4_BKH (TPCP) tháng 5.2010_Quang Nam_Phan bo kinh phi_Book1" xfId="117"/>
    <cellStyle name="_KT (2)_4_Book1" xfId="118"/>
    <cellStyle name="_KT (2)_4_Book1_1" xfId="119"/>
    <cellStyle name="_KT (2)_4_Book1_BKH (TPCP) tháng 5.2010_Quang Nam" xfId="120"/>
    <cellStyle name="_KT (2)_4_Book1_DC von KH 2011 lan 2 theo NQ 11" xfId="121"/>
    <cellStyle name="_KT (2)_4_Book1_Phan bo kinh phi" xfId="122"/>
    <cellStyle name="_KT (2)_4_Book1_Phan bo kinh phi_Book1" xfId="123"/>
    <cellStyle name="_KT (2)_4_Book1_Tong hop 3 tinh (11_5)-TTH-QN-QT" xfId="124"/>
    <cellStyle name="_KT (2)_4_Book1_Tong hop 3 tinh (11_5)-TTH-QN-QT_DC von KH 2011 lan 2 theo NQ 11" xfId="125"/>
    <cellStyle name="_KT (2)_4_Book1_Tong hop 3 tinh (11_5)-TTH-QN-QT_Phan bo kinh phi" xfId="126"/>
    <cellStyle name="_KT (2)_4_Book1_Tong hop 3 tinh (11_5)-TTH-QN-QT_Phan bo kinh phi_Book1" xfId="127"/>
    <cellStyle name="_KT (2)_4_CAU Khanh Nam(Thi Cong)" xfId="128"/>
    <cellStyle name="_KT (2)_4_DTDuong dong tien -sua tham tra 2009 - luong 650" xfId="129"/>
    <cellStyle name="_KT (2)_4_DU TRU VAT TU" xfId="130"/>
    <cellStyle name="_KT (2)_4_DU TRU VAT TU_DC von KH 2011 lan 2 theo NQ 11" xfId="131"/>
    <cellStyle name="_KT (2)_4_DU TRU VAT TU_Phan bo kinh phi" xfId="132"/>
    <cellStyle name="_KT (2)_4_DU TRU VAT TU_Phan bo kinh phi_Book1" xfId="133"/>
    <cellStyle name="_KT (2)_4_quy luong con lai nam 2004" xfId="134"/>
    <cellStyle name="_KT (2)_4_TEL OUT 2004" xfId="135"/>
    <cellStyle name="_KT (2)_4_TG-TH" xfId="136"/>
    <cellStyle name="_KT (2)_4_TG-TH_Book1" xfId="137"/>
    <cellStyle name="_KT (2)_4_TG-TH_DTDuong dong tien -sua tham tra 2009 - luong 650" xfId="138"/>
    <cellStyle name="_KT (2)_4_TG-TH_quy luong con lai nam 2004" xfId="139"/>
    <cellStyle name="_KT (2)_4_THUY DIEN DA KHAI THAM DINH" xfId="140"/>
    <cellStyle name="_KT (2)_4_Tong hop 3 tinh (11_5)-TTH-QN-QT" xfId="141"/>
    <cellStyle name="_KT (2)_4_ÿÿÿÿÿ" xfId="142"/>
    <cellStyle name="_KT (2)_4_ÿÿÿÿÿ_DC von KH 2011 lan 2 theo NQ 11" xfId="143"/>
    <cellStyle name="_KT (2)_4_ÿÿÿÿÿ_Phan bo kinh phi" xfId="144"/>
    <cellStyle name="_KT (2)_4_ÿÿÿÿÿ_Phan bo kinh phi_Book1" xfId="145"/>
    <cellStyle name="_KT (2)_5" xfId="146"/>
    <cellStyle name="_KT (2)_5_BANG TONG HOP TINH HINH THANH QUYET TOAN (MOI I)" xfId="147"/>
    <cellStyle name="_KT (2)_5_BAO GIA NGAY 24-10-08 (co dam)" xfId="148"/>
    <cellStyle name="_KT (2)_5_BKH (TPCP) tháng 5.2010_Quang Nam" xfId="149"/>
    <cellStyle name="_KT (2)_5_BKH (TPCP) tháng 5.2010_Quang Nam_DC von KH 2011 lan 2 theo NQ 11" xfId="150"/>
    <cellStyle name="_KT (2)_5_BKH (TPCP) tháng 5.2010_Quang Nam_Phan bo kinh phi" xfId="151"/>
    <cellStyle name="_KT (2)_5_BKH (TPCP) tháng 5.2010_Quang Nam_Phan bo kinh phi_Book1" xfId="152"/>
    <cellStyle name="_KT (2)_5_Book1" xfId="153"/>
    <cellStyle name="_KT (2)_5_Book1_1" xfId="154"/>
    <cellStyle name="_KT (2)_5_Book1_BKH (TPCP) tháng 5.2010_Quang Nam" xfId="155"/>
    <cellStyle name="_KT (2)_5_Book1_DC von KH 2011 lan 2 theo NQ 11" xfId="156"/>
    <cellStyle name="_KT (2)_5_Book1_Phan bo kinh phi" xfId="157"/>
    <cellStyle name="_KT (2)_5_Book1_Phan bo kinh phi_Book1" xfId="158"/>
    <cellStyle name="_KT (2)_5_Book1_Tong hop 3 tinh (11_5)-TTH-QN-QT" xfId="159"/>
    <cellStyle name="_KT (2)_5_Book1_Tong hop 3 tinh (11_5)-TTH-QN-QT_DC von KH 2011 lan 2 theo NQ 11" xfId="160"/>
    <cellStyle name="_KT (2)_5_Book1_Tong hop 3 tinh (11_5)-TTH-QN-QT_Phan bo kinh phi" xfId="161"/>
    <cellStyle name="_KT (2)_5_Book1_Tong hop 3 tinh (11_5)-TTH-QN-QT_Phan bo kinh phi_Book1" xfId="162"/>
    <cellStyle name="_KT (2)_5_CAU Khanh Nam(Thi Cong)" xfId="163"/>
    <cellStyle name="_KT (2)_5_DTDuong dong tien -sua tham tra 2009 - luong 650" xfId="164"/>
    <cellStyle name="_KT (2)_5_DU TRU VAT TU" xfId="165"/>
    <cellStyle name="_KT (2)_5_DU TRU VAT TU_DC von KH 2011 lan 2 theo NQ 11" xfId="166"/>
    <cellStyle name="_KT (2)_5_DU TRU VAT TU_Phan bo kinh phi" xfId="167"/>
    <cellStyle name="_KT (2)_5_DU TRU VAT TU_Phan bo kinh phi_Book1" xfId="168"/>
    <cellStyle name="_KT (2)_5_TEL OUT 2004" xfId="169"/>
    <cellStyle name="_KT (2)_5_THUY DIEN DA KHAI THAM DINH" xfId="170"/>
    <cellStyle name="_KT (2)_5_Tong hop 3 tinh (11_5)-TTH-QN-QT" xfId="171"/>
    <cellStyle name="_KT (2)_5_ÿÿÿÿÿ" xfId="172"/>
    <cellStyle name="_KT (2)_5_ÿÿÿÿÿ_DC von KH 2011 lan 2 theo NQ 11" xfId="173"/>
    <cellStyle name="_KT (2)_5_ÿÿÿÿÿ_Phan bo kinh phi" xfId="174"/>
    <cellStyle name="_KT (2)_5_ÿÿÿÿÿ_Phan bo kinh phi_Book1" xfId="175"/>
    <cellStyle name="_KT (2)_Book1" xfId="176"/>
    <cellStyle name="_KT (2)_PERSONAL" xfId="177"/>
    <cellStyle name="_KT (2)_PERSONAL_Book1" xfId="178"/>
    <cellStyle name="_KT (2)_PERSONAL_Tong hop KHCB 2001" xfId="179"/>
    <cellStyle name="_KT (2)_quy luong con lai nam 2004" xfId="180"/>
    <cellStyle name="_KT (2)_quy luong con lai nam 2004_DC von KH 2011 lan 2 theo NQ 11" xfId="181"/>
    <cellStyle name="_KT (2)_quy luong con lai nam 2004_Phan bo kinh phi" xfId="182"/>
    <cellStyle name="_KT (2)_quy luong con lai nam 2004_Phan bo kinh phi_Book1" xfId="183"/>
    <cellStyle name="_KT (2)_TG-TH" xfId="184"/>
    <cellStyle name="_KT (2)_THUY DIEN DA KHAI THAM DINH" xfId="185"/>
    <cellStyle name="_KT_TG" xfId="186"/>
    <cellStyle name="_KT_TG_1" xfId="187"/>
    <cellStyle name="_KT_TG_1_BANG TONG HOP TINH HINH THANH QUYET TOAN (MOI I)" xfId="188"/>
    <cellStyle name="_KT_TG_1_BAO GIA NGAY 24-10-08 (co dam)" xfId="189"/>
    <cellStyle name="_KT_TG_1_BKH (TPCP) tháng 5.2010_Quang Nam" xfId="190"/>
    <cellStyle name="_KT_TG_1_BKH (TPCP) tháng 5.2010_Quang Nam_DC von KH 2011 lan 2 theo NQ 11" xfId="191"/>
    <cellStyle name="_KT_TG_1_BKH (TPCP) tháng 5.2010_Quang Nam_Phan bo kinh phi" xfId="192"/>
    <cellStyle name="_KT_TG_1_BKH (TPCP) tháng 5.2010_Quang Nam_Phan bo kinh phi_Book1" xfId="193"/>
    <cellStyle name="_KT_TG_1_Book1" xfId="194"/>
    <cellStyle name="_KT_TG_1_Book1_1" xfId="195"/>
    <cellStyle name="_KT_TG_1_Book1_BKH (TPCP) tháng 5.2010_Quang Nam" xfId="196"/>
    <cellStyle name="_KT_TG_1_Book1_DC von KH 2011 lan 2 theo NQ 11" xfId="197"/>
    <cellStyle name="_KT_TG_1_Book1_Phan bo kinh phi" xfId="198"/>
    <cellStyle name="_KT_TG_1_Book1_Phan bo kinh phi_Book1" xfId="199"/>
    <cellStyle name="_KT_TG_1_Book1_Tong hop 3 tinh (11_5)-TTH-QN-QT" xfId="200"/>
    <cellStyle name="_KT_TG_1_Book1_Tong hop 3 tinh (11_5)-TTH-QN-QT_DC von KH 2011 lan 2 theo NQ 11" xfId="201"/>
    <cellStyle name="_KT_TG_1_Book1_Tong hop 3 tinh (11_5)-TTH-QN-QT_Phan bo kinh phi" xfId="202"/>
    <cellStyle name="_KT_TG_1_Book1_Tong hop 3 tinh (11_5)-TTH-QN-QT_Phan bo kinh phi_Book1" xfId="203"/>
    <cellStyle name="_KT_TG_1_CAU Khanh Nam(Thi Cong)" xfId="204"/>
    <cellStyle name="_KT_TG_1_DTDuong dong tien -sua tham tra 2009 - luong 650" xfId="205"/>
    <cellStyle name="_KT_TG_1_DU TRU VAT TU" xfId="206"/>
    <cellStyle name="_KT_TG_1_DU TRU VAT TU_DC von KH 2011 lan 2 theo NQ 11" xfId="207"/>
    <cellStyle name="_KT_TG_1_DU TRU VAT TU_Phan bo kinh phi" xfId="208"/>
    <cellStyle name="_KT_TG_1_DU TRU VAT TU_Phan bo kinh phi_Book1" xfId="209"/>
    <cellStyle name="_KT_TG_1_TEL OUT 2004" xfId="210"/>
    <cellStyle name="_KT_TG_1_THUY DIEN DA KHAI THAM DINH" xfId="211"/>
    <cellStyle name="_KT_TG_1_Tong hop 3 tinh (11_5)-TTH-QN-QT" xfId="212"/>
    <cellStyle name="_KT_TG_1_ÿÿÿÿÿ" xfId="213"/>
    <cellStyle name="_KT_TG_1_ÿÿÿÿÿ_DC von KH 2011 lan 2 theo NQ 11" xfId="214"/>
    <cellStyle name="_KT_TG_1_ÿÿÿÿÿ_Phan bo kinh phi" xfId="215"/>
    <cellStyle name="_KT_TG_1_ÿÿÿÿÿ_Phan bo kinh phi_Book1" xfId="216"/>
    <cellStyle name="_KT_TG_2" xfId="217"/>
    <cellStyle name="_KT_TG_2_BANG TONG HOP TINH HINH THANH QUYET TOAN (MOI I)" xfId="218"/>
    <cellStyle name="_KT_TG_2_BAO GIA NGAY 24-10-08 (co dam)" xfId="219"/>
    <cellStyle name="_KT_TG_2_BKH (TPCP) tháng 5.2010_Quang Nam" xfId="220"/>
    <cellStyle name="_KT_TG_2_BKH (TPCP) tháng 5.2010_Quang Nam_DC von KH 2011 lan 2 theo NQ 11" xfId="221"/>
    <cellStyle name="_KT_TG_2_BKH (TPCP) tháng 5.2010_Quang Nam_Phan bo kinh phi" xfId="222"/>
    <cellStyle name="_KT_TG_2_BKH (TPCP) tháng 5.2010_Quang Nam_Phan bo kinh phi_Book1" xfId="223"/>
    <cellStyle name="_KT_TG_2_Book1" xfId="224"/>
    <cellStyle name="_KT_TG_2_Book1_1" xfId="225"/>
    <cellStyle name="_KT_TG_2_Book1_BKH (TPCP) tháng 5.2010_Quang Nam" xfId="226"/>
    <cellStyle name="_KT_TG_2_Book1_DC von KH 2011 lan 2 theo NQ 11" xfId="227"/>
    <cellStyle name="_KT_TG_2_Book1_Phan bo kinh phi" xfId="228"/>
    <cellStyle name="_KT_TG_2_Book1_Phan bo kinh phi_Book1" xfId="229"/>
    <cellStyle name="_KT_TG_2_Book1_Tong hop 3 tinh (11_5)-TTH-QN-QT" xfId="230"/>
    <cellStyle name="_KT_TG_2_Book1_Tong hop 3 tinh (11_5)-TTH-QN-QT_DC von KH 2011 lan 2 theo NQ 11" xfId="231"/>
    <cellStyle name="_KT_TG_2_Book1_Tong hop 3 tinh (11_5)-TTH-QN-QT_Phan bo kinh phi" xfId="232"/>
    <cellStyle name="_KT_TG_2_Book1_Tong hop 3 tinh (11_5)-TTH-QN-QT_Phan bo kinh phi_Book1" xfId="233"/>
    <cellStyle name="_KT_TG_2_CAU Khanh Nam(Thi Cong)" xfId="234"/>
    <cellStyle name="_KT_TG_2_DTDuong dong tien -sua tham tra 2009 - luong 650" xfId="235"/>
    <cellStyle name="_KT_TG_2_DU TRU VAT TU" xfId="236"/>
    <cellStyle name="_KT_TG_2_DU TRU VAT TU_DC von KH 2011 lan 2 theo NQ 11" xfId="237"/>
    <cellStyle name="_KT_TG_2_DU TRU VAT TU_Phan bo kinh phi" xfId="238"/>
    <cellStyle name="_KT_TG_2_DU TRU VAT TU_Phan bo kinh phi_Book1" xfId="239"/>
    <cellStyle name="_KT_TG_2_quy luong con lai nam 2004" xfId="240"/>
    <cellStyle name="_KT_TG_2_TEL OUT 2004" xfId="241"/>
    <cellStyle name="_KT_TG_2_THUY DIEN DA KHAI THAM DINH" xfId="242"/>
    <cellStyle name="_KT_TG_2_Tong hop 3 tinh (11_5)-TTH-QN-QT" xfId="243"/>
    <cellStyle name="_KT_TG_2_ÿÿÿÿÿ" xfId="244"/>
    <cellStyle name="_KT_TG_2_ÿÿÿÿÿ_DC von KH 2011 lan 2 theo NQ 11" xfId="245"/>
    <cellStyle name="_KT_TG_2_ÿÿÿÿÿ_Phan bo kinh phi" xfId="246"/>
    <cellStyle name="_KT_TG_2_ÿÿÿÿÿ_Phan bo kinh phi_Book1" xfId="247"/>
    <cellStyle name="_KT_TG_3" xfId="248"/>
    <cellStyle name="_KT_TG_4" xfId="249"/>
    <cellStyle name="_KT_TG_4_quy luong con lai nam 2004" xfId="250"/>
    <cellStyle name="_KT_TG_Book1" xfId="251"/>
    <cellStyle name="_KT_TG_DTDuong dong tien -sua tham tra 2009 - luong 650" xfId="252"/>
    <cellStyle name="_KT_TG_quy luong con lai nam 2004" xfId="253"/>
    <cellStyle name="_MauThanTKKT-goi7-DonGia2143(vl t7)" xfId="254"/>
    <cellStyle name="_Nhu cau von ung truoc 2011 Tha h Hoa + Nge An gui TW" xfId="255"/>
    <cellStyle name="_PERSONAL" xfId="256"/>
    <cellStyle name="_PERSONAL_Book1" xfId="257"/>
    <cellStyle name="_PERSONAL_Tong hop KHCB 2001" xfId="258"/>
    <cellStyle name="_Q TOAN  SCTX QL.62 QUI I ( oanh)" xfId="259"/>
    <cellStyle name="_Q TOAN  SCTX QL.62 QUI II ( oanh)" xfId="260"/>
    <cellStyle name="_QT SCTXQL62_QT1 (Cty QL)" xfId="261"/>
    <cellStyle name="_quy luong con lai nam 2004" xfId="262"/>
    <cellStyle name="_quy luong con lai nam 2004_DC von KH 2011 lan 2 theo NQ 11" xfId="263"/>
    <cellStyle name="_quy luong con lai nam 2004_Phan bo kinh phi" xfId="264"/>
    <cellStyle name="_quy luong con lai nam 2004_Phan bo kinh phi_Book1" xfId="265"/>
    <cellStyle name="_Sheet1" xfId="266"/>
    <cellStyle name="_Sheet2" xfId="267"/>
    <cellStyle name="_TG-TH" xfId="268"/>
    <cellStyle name="_TG-TH_1" xfId="269"/>
    <cellStyle name="_TG-TH_1_BANG TONG HOP TINH HINH THANH QUYET TOAN (MOI I)" xfId="270"/>
    <cellStyle name="_TG-TH_1_BAO GIA NGAY 24-10-08 (co dam)" xfId="271"/>
    <cellStyle name="_TG-TH_1_BKH (TPCP) tháng 5.2010_Quang Nam" xfId="272"/>
    <cellStyle name="_TG-TH_1_BKH (TPCP) tháng 5.2010_Quang Nam_DC von KH 2011 lan 2 theo NQ 11" xfId="273"/>
    <cellStyle name="_TG-TH_1_BKH (TPCP) tháng 5.2010_Quang Nam_Phan bo kinh phi" xfId="274"/>
    <cellStyle name="_TG-TH_1_BKH (TPCP) tháng 5.2010_Quang Nam_Phan bo kinh phi_Book1" xfId="275"/>
    <cellStyle name="_TG-TH_1_Book1" xfId="276"/>
    <cellStyle name="_TG-TH_1_Book1_1" xfId="277"/>
    <cellStyle name="_TG-TH_1_Book1_BKH (TPCP) tháng 5.2010_Quang Nam" xfId="278"/>
    <cellStyle name="_TG-TH_1_Book1_DC von KH 2011 lan 2 theo NQ 11" xfId="279"/>
    <cellStyle name="_TG-TH_1_Book1_Phan bo kinh phi" xfId="280"/>
    <cellStyle name="_TG-TH_1_Book1_Phan bo kinh phi_Book1" xfId="281"/>
    <cellStyle name="_TG-TH_1_Book1_Tong hop 3 tinh (11_5)-TTH-QN-QT" xfId="282"/>
    <cellStyle name="_TG-TH_1_Book1_Tong hop 3 tinh (11_5)-TTH-QN-QT_DC von KH 2011 lan 2 theo NQ 11" xfId="283"/>
    <cellStyle name="_TG-TH_1_Book1_Tong hop 3 tinh (11_5)-TTH-QN-QT_Phan bo kinh phi" xfId="284"/>
    <cellStyle name="_TG-TH_1_Book1_Tong hop 3 tinh (11_5)-TTH-QN-QT_Phan bo kinh phi_Book1" xfId="285"/>
    <cellStyle name="_TG-TH_1_CAU Khanh Nam(Thi Cong)" xfId="286"/>
    <cellStyle name="_TG-TH_1_DTDuong dong tien -sua tham tra 2009 - luong 650" xfId="287"/>
    <cellStyle name="_TG-TH_1_DU TRU VAT TU" xfId="288"/>
    <cellStyle name="_TG-TH_1_DU TRU VAT TU_DC von KH 2011 lan 2 theo NQ 11" xfId="289"/>
    <cellStyle name="_TG-TH_1_DU TRU VAT TU_Phan bo kinh phi" xfId="290"/>
    <cellStyle name="_TG-TH_1_DU TRU VAT TU_Phan bo kinh phi_Book1" xfId="291"/>
    <cellStyle name="_TG-TH_1_TEL OUT 2004" xfId="292"/>
    <cellStyle name="_TG-TH_1_THUY DIEN DA KHAI THAM DINH" xfId="293"/>
    <cellStyle name="_TG-TH_1_Tong hop 3 tinh (11_5)-TTH-QN-QT" xfId="294"/>
    <cellStyle name="_TG-TH_1_ÿÿÿÿÿ" xfId="295"/>
    <cellStyle name="_TG-TH_1_ÿÿÿÿÿ_DC von KH 2011 lan 2 theo NQ 11" xfId="296"/>
    <cellStyle name="_TG-TH_1_ÿÿÿÿÿ_Phan bo kinh phi" xfId="297"/>
    <cellStyle name="_TG-TH_1_ÿÿÿÿÿ_Phan bo kinh phi_Book1" xfId="298"/>
    <cellStyle name="_TG-TH_2" xfId="299"/>
    <cellStyle name="_TG-TH_2_BANG TONG HOP TINH HINH THANH QUYET TOAN (MOI I)" xfId="300"/>
    <cellStyle name="_TG-TH_2_BAO GIA NGAY 24-10-08 (co dam)" xfId="301"/>
    <cellStyle name="_TG-TH_2_BKH (TPCP) tháng 5.2010_Quang Nam" xfId="302"/>
    <cellStyle name="_TG-TH_2_BKH (TPCP) tháng 5.2010_Quang Nam_DC von KH 2011 lan 2 theo NQ 11" xfId="303"/>
    <cellStyle name="_TG-TH_2_BKH (TPCP) tháng 5.2010_Quang Nam_Phan bo kinh phi" xfId="304"/>
    <cellStyle name="_TG-TH_2_BKH (TPCP) tháng 5.2010_Quang Nam_Phan bo kinh phi_Book1" xfId="305"/>
    <cellStyle name="_TG-TH_2_Book1" xfId="306"/>
    <cellStyle name="_TG-TH_2_Book1_1" xfId="307"/>
    <cellStyle name="_TG-TH_2_Book1_BKH (TPCP) tháng 5.2010_Quang Nam" xfId="308"/>
    <cellStyle name="_TG-TH_2_Book1_DC von KH 2011 lan 2 theo NQ 11" xfId="309"/>
    <cellStyle name="_TG-TH_2_Book1_Phan bo kinh phi" xfId="310"/>
    <cellStyle name="_TG-TH_2_Book1_Phan bo kinh phi_Book1" xfId="311"/>
    <cellStyle name="_TG-TH_2_Book1_Tong hop 3 tinh (11_5)-TTH-QN-QT" xfId="312"/>
    <cellStyle name="_TG-TH_2_Book1_Tong hop 3 tinh (11_5)-TTH-QN-QT_DC von KH 2011 lan 2 theo NQ 11" xfId="313"/>
    <cellStyle name="_TG-TH_2_Book1_Tong hop 3 tinh (11_5)-TTH-QN-QT_Phan bo kinh phi" xfId="314"/>
    <cellStyle name="_TG-TH_2_Book1_Tong hop 3 tinh (11_5)-TTH-QN-QT_Phan bo kinh phi_Book1" xfId="315"/>
    <cellStyle name="_TG-TH_2_CAU Khanh Nam(Thi Cong)" xfId="316"/>
    <cellStyle name="_TG-TH_2_DTDuong dong tien -sua tham tra 2009 - luong 650" xfId="317"/>
    <cellStyle name="_TG-TH_2_DU TRU VAT TU" xfId="318"/>
    <cellStyle name="_TG-TH_2_DU TRU VAT TU_DC von KH 2011 lan 2 theo NQ 11" xfId="319"/>
    <cellStyle name="_TG-TH_2_DU TRU VAT TU_Phan bo kinh phi" xfId="320"/>
    <cellStyle name="_TG-TH_2_DU TRU VAT TU_Phan bo kinh phi_Book1" xfId="321"/>
    <cellStyle name="_TG-TH_2_quy luong con lai nam 2004" xfId="322"/>
    <cellStyle name="_TG-TH_2_TEL OUT 2004" xfId="323"/>
    <cellStyle name="_TG-TH_2_THUY DIEN DA KHAI THAM DINH" xfId="324"/>
    <cellStyle name="_TG-TH_2_Tong hop 3 tinh (11_5)-TTH-QN-QT" xfId="325"/>
    <cellStyle name="_TG-TH_2_ÿÿÿÿÿ" xfId="326"/>
    <cellStyle name="_TG-TH_2_ÿÿÿÿÿ_DC von KH 2011 lan 2 theo NQ 11" xfId="327"/>
    <cellStyle name="_TG-TH_2_ÿÿÿÿÿ_Phan bo kinh phi" xfId="328"/>
    <cellStyle name="_TG-TH_2_ÿÿÿÿÿ_Phan bo kinh phi_Book1" xfId="329"/>
    <cellStyle name="_TG-TH_3" xfId="330"/>
    <cellStyle name="_TG-TH_3_quy luong con lai nam 2004" xfId="331"/>
    <cellStyle name="_TG-TH_4" xfId="332"/>
    <cellStyle name="_TG-TH_4_Book1" xfId="333"/>
    <cellStyle name="_TG-TH_4_DTDuong dong tien -sua tham tra 2009 - luong 650" xfId="334"/>
    <cellStyle name="_TG-TH_4_quy luong con lai nam 2004" xfId="335"/>
    <cellStyle name="_THUY DIEN DA KHAI THAM DINH" xfId="336"/>
    <cellStyle name="_TKP" xfId="337"/>
    <cellStyle name="_Tong dutoan PP LAHAI" xfId="338"/>
    <cellStyle name="_Tong hop 3 tinh (11_5)-TTH-QN-QT" xfId="339"/>
    <cellStyle name="_ung 2011 - 11-6-Thanh hoa-Nghe an" xfId="340"/>
    <cellStyle name="_ung truoc 2011 NSTW Thanh Hoa + Nge An gui Thu 12-5" xfId="341"/>
    <cellStyle name="_ung truoc cua long an (6-5-2010)" xfId="342"/>
    <cellStyle name="_ung von chinh thuc doan kiem tra TAY NAM BO" xfId="343"/>
    <cellStyle name="_Ung von nam 2011 vung TNB - Doan Cong tac (12-5-2010)" xfId="344"/>
    <cellStyle name="_Ung von nam 2011 vung TNB - Doan Cong tac (12-5-2010)_Copy of ghep 3 bieu trinh LD BO 28-6 (TPCP)" xfId="345"/>
    <cellStyle name="_ÿÿÿÿÿ" xfId="346"/>
    <cellStyle name="_ÿÿÿÿÿ_Kh ql62 (2010) 11-09" xfId="347"/>
    <cellStyle name="~1" xfId="348"/>
    <cellStyle name="_x0001_¨c^ " xfId="349"/>
    <cellStyle name="_x0001_¨c^[" xfId="350"/>
    <cellStyle name="_x0001_¨c^_" xfId="351"/>
    <cellStyle name="_x0001_¨Œc^ " xfId="352"/>
    <cellStyle name="_x0001_¨Œc^[" xfId="353"/>
    <cellStyle name="_x0001_¨Œc^_" xfId="354"/>
    <cellStyle name="’Ê‰Ý [0.00]_laroux" xfId="355"/>
    <cellStyle name="’Ê‰Ý_laroux" xfId="356"/>
    <cellStyle name="_x0001_µÑTÖ " xfId="357"/>
    <cellStyle name="_x0001_µÑTÖ_" xfId="358"/>
    <cellStyle name="•W?_Format" xfId="359"/>
    <cellStyle name="•W€_’·Šú‰p•¶" xfId="360"/>
    <cellStyle name="•W_’·Šú‰p•¶" xfId="361"/>
    <cellStyle name="W_MARINE" xfId="362"/>
    <cellStyle name="0" xfId="363"/>
    <cellStyle name="0.0" xfId="364"/>
    <cellStyle name="0.00" xfId="365"/>
    <cellStyle name="1" xfId="366"/>
    <cellStyle name="1_7 noi 48 goi C5 9 vi na" xfId="367"/>
    <cellStyle name="1_Bang tong hop khoi luong" xfId="368"/>
    <cellStyle name="1_BAO GIA NGAY 24-10-08 (co dam)" xfId="369"/>
    <cellStyle name="1_Bieu ke hoach nam 2010" xfId="370"/>
    <cellStyle name="1_bieu tong hop" xfId="371"/>
    <cellStyle name="1_Book1" xfId="372"/>
    <cellStyle name="1_Book1 2" xfId="373"/>
    <cellStyle name="1_Book1_1" xfId="374"/>
    <cellStyle name="1_Book1_1 2" xfId="375"/>
    <cellStyle name="1_Book1_Bang noi suy KL dao dat da" xfId="376"/>
    <cellStyle name="1_Book1_Book1" xfId="377"/>
    <cellStyle name="1_Book1_Book1 2" xfId="378"/>
    <cellStyle name="1_Cau Hua Trai (TT 04)" xfId="379"/>
    <cellStyle name="1_Cau thuy dien Ban La (Cu Anh)" xfId="380"/>
    <cellStyle name="1_Cau thuy dien Ban La (Cu Anh) 2" xfId="381"/>
    <cellStyle name="1_Cong QT(ban)doan1sửa" xfId="382"/>
    <cellStyle name="1_Copy of ghep 3 bieu trinh LD BO 28-6 (TPCP)" xfId="383"/>
    <cellStyle name="1_DIEN" xfId="384"/>
    <cellStyle name="1_DT KT ngay 10-9-2005" xfId="385"/>
    <cellStyle name="1_DT972000" xfId="386"/>
    <cellStyle name="1_dtCau Km3+429,21TL685" xfId="387"/>
    <cellStyle name="1_Dtdchinh2397" xfId="388"/>
    <cellStyle name="1_DTXL goi 11(20-9-05)" xfId="389"/>
    <cellStyle name="1_Du thau" xfId="390"/>
    <cellStyle name="1_Du toan (23-05-2005) Tham dinh" xfId="391"/>
    <cellStyle name="1_Du toan (23-05-2005) Tham dinh 2" xfId="392"/>
    <cellStyle name="1_Du toan (5 - 04 - 2004)" xfId="393"/>
    <cellStyle name="1_Du toan (5 - 04 - 2004) 2" xfId="394"/>
    <cellStyle name="1_Du toan 558 (Km17+508.12 - Km 22)" xfId="395"/>
    <cellStyle name="1_Du toan 558 (Km17+508.12 - Km 22) 2" xfId="396"/>
    <cellStyle name="1_Du toan bo sung (11-2004)" xfId="397"/>
    <cellStyle name="1_Du toan Goi 1" xfId="398"/>
    <cellStyle name="1_Du toan Goi 1 2" xfId="399"/>
    <cellStyle name="1_Du toan Goi 2" xfId="400"/>
    <cellStyle name="1_Du toan Goi 2 2" xfId="401"/>
    <cellStyle name="1_Du toan ngay 1-9-2004 (version 1)" xfId="402"/>
    <cellStyle name="1_Du toan ngay 1-9-2004 (version 1) 2" xfId="403"/>
    <cellStyle name="1_Duyet DT-KTTC(GDI)QD so 790" xfId="404"/>
    <cellStyle name="1_Duyet DT-KTTC(GDI)QD so 790 2" xfId="405"/>
    <cellStyle name="1_Gia_VLQL48_duyet " xfId="406"/>
    <cellStyle name="1_Gia_VLQL48_duyet  2" xfId="407"/>
    <cellStyle name="1_GIA-DUTHAUsuaNS" xfId="408"/>
    <cellStyle name="1_goi 1" xfId="409"/>
    <cellStyle name="1_Goi 1 (TT04)" xfId="410"/>
    <cellStyle name="1_Goi1N206" xfId="411"/>
    <cellStyle name="1_Goi1N206 2" xfId="412"/>
    <cellStyle name="1_Goi2N206" xfId="413"/>
    <cellStyle name="1_Goi2N206 2" xfId="414"/>
    <cellStyle name="1_Goi4N216" xfId="415"/>
    <cellStyle name="1_Goi4N216 2" xfId="416"/>
    <cellStyle name="1_Goi5N216" xfId="417"/>
    <cellStyle name="1_Goi5N216 2" xfId="418"/>
    <cellStyle name="1_Hoi Song" xfId="419"/>
    <cellStyle name="1_Ke hoach XDCB nam 2011 chinh thuc" xfId="420"/>
    <cellStyle name="1_KH 2010-bieu 6" xfId="421"/>
    <cellStyle name="1_Kh ql62 (2010) 11-09" xfId="422"/>
    <cellStyle name="1_KL km 0-km3+300 dieu chinh 4-2008" xfId="423"/>
    <cellStyle name="1_Kl6-6-05" xfId="424"/>
    <cellStyle name="1_KLNM 1303" xfId="425"/>
    <cellStyle name="1_KlQdinhduyet" xfId="426"/>
    <cellStyle name="1_KlQdinhduyet 2" xfId="427"/>
    <cellStyle name="1_Kltayth" xfId="428"/>
    <cellStyle name="1_Kluong4-2004" xfId="429"/>
    <cellStyle name="1_Kluong4-2004 2" xfId="430"/>
    <cellStyle name="1_Phan bo von CBDT nam 2011" xfId="431"/>
    <cellStyle name="1_TDT VINH - DUYET (CAU+DUONG)" xfId="432"/>
    <cellStyle name="1_TDT VINH - DUYET (CAU+DUONG) 2" xfId="433"/>
    <cellStyle name="1_thang 10" xfId="434"/>
    <cellStyle name="1_Thong ke cong" xfId="435"/>
    <cellStyle name="1_thong ke giao dan sinh" xfId="436"/>
    <cellStyle name="1_TonghopKL_BOY-sual2" xfId="437"/>
    <cellStyle name="1_TRUNG PMU 5" xfId="438"/>
    <cellStyle name="1_ÿÿÿÿÿ" xfId="439"/>
    <cellStyle name="1_ÿÿÿÿÿ_Bieu tong hop nhu cau ung 2011 da chon loc -Mien nui" xfId="440"/>
    <cellStyle name="1_ÿÿÿÿÿ_Book1" xfId="441"/>
    <cellStyle name="1_ÿÿÿÿÿ_Book1 2" xfId="442"/>
    <cellStyle name="1_ÿÿÿÿÿ_Book1 3" xfId="443"/>
    <cellStyle name="1_ÿÿÿÿÿ_Kh ql62 (2010) 11-09" xfId="444"/>
    <cellStyle name="1_ÿÿÿÿÿ_mau bieu doan giam sat 2010 (version 2)" xfId="445"/>
    <cellStyle name="1_ÿÿÿÿÿ_mau bieu doan giam sat 2010 (version 2) 10" xfId="446"/>
    <cellStyle name="1_ÿÿÿÿÿ_mau bieu doan giam sat 2010 (version 2) 11" xfId="447"/>
    <cellStyle name="1_ÿÿÿÿÿ_mau bieu doan giam sat 2010 (version 2) 12" xfId="448"/>
    <cellStyle name="1_ÿÿÿÿÿ_mau bieu doan giam sat 2010 (version 2) 2" xfId="449"/>
    <cellStyle name="1_ÿÿÿÿÿ_mau bieu doan giam sat 2010 (version 2) 3" xfId="450"/>
    <cellStyle name="1_ÿÿÿÿÿ_mau bieu doan giam sat 2010 (version 2) 4" xfId="451"/>
    <cellStyle name="1_ÿÿÿÿÿ_mau bieu doan giam sat 2010 (version 2) 5" xfId="452"/>
    <cellStyle name="1_ÿÿÿÿÿ_mau bieu doan giam sat 2010 (version 2) 6" xfId="453"/>
    <cellStyle name="1_ÿÿÿÿÿ_mau bieu doan giam sat 2010 (version 2) 7" xfId="454"/>
    <cellStyle name="1_ÿÿÿÿÿ_mau bieu doan giam sat 2010 (version 2) 8" xfId="455"/>
    <cellStyle name="1_ÿÿÿÿÿ_mau bieu doan giam sat 2010 (version 2) 9" xfId="456"/>
    <cellStyle name="1_ÿÿÿÿÿ_tong hop TPCP" xfId="457"/>
    <cellStyle name="1_ÿÿÿÿÿ_tong hop TPCP 10" xfId="458"/>
    <cellStyle name="1_ÿÿÿÿÿ_tong hop TPCP 11" xfId="459"/>
    <cellStyle name="1_ÿÿÿÿÿ_tong hop TPCP 12" xfId="460"/>
    <cellStyle name="1_ÿÿÿÿÿ_tong hop TPCP 2" xfId="461"/>
    <cellStyle name="1_ÿÿÿÿÿ_tong hop TPCP 3" xfId="462"/>
    <cellStyle name="1_ÿÿÿÿÿ_tong hop TPCP 4" xfId="463"/>
    <cellStyle name="1_ÿÿÿÿÿ_tong hop TPCP 5" xfId="464"/>
    <cellStyle name="1_ÿÿÿÿÿ_tong hop TPCP 6" xfId="465"/>
    <cellStyle name="1_ÿÿÿÿÿ_tong hop TPCP 7" xfId="466"/>
    <cellStyle name="1_ÿÿÿÿÿ_tong hop TPCP 8" xfId="467"/>
    <cellStyle name="1_ÿÿÿÿÿ_tong hop TPCP 9" xfId="468"/>
    <cellStyle name="_x0001_1¼„½(" xfId="469"/>
    <cellStyle name="_x0001_1¼½(" xfId="470"/>
    <cellStyle name="18" xfId="471"/>
    <cellStyle name="¹éºÐÀ²_      " xfId="472"/>
    <cellStyle name="2" xfId="473"/>
    <cellStyle name="2_7 noi 48 goi C5 9 vi na" xfId="474"/>
    <cellStyle name="2_Bang tong hop khoi luong" xfId="475"/>
    <cellStyle name="2_Bieu ke hoach nam 2010" xfId="476"/>
    <cellStyle name="2_Book1" xfId="477"/>
    <cellStyle name="2_Book1 2" xfId="478"/>
    <cellStyle name="2_Book1_1" xfId="479"/>
    <cellStyle name="2_Book1_1 2" xfId="480"/>
    <cellStyle name="2_Book1_Bang noi suy KL dao dat da" xfId="481"/>
    <cellStyle name="2_Book1_Book1" xfId="482"/>
    <cellStyle name="2_Book1_Book1 2" xfId="483"/>
    <cellStyle name="2_Cau Hua Trai (TT 04)" xfId="484"/>
    <cellStyle name="2_Cau thuy dien Ban La (Cu Anh)" xfId="485"/>
    <cellStyle name="2_Cau thuy dien Ban La (Cu Anh) 2" xfId="486"/>
    <cellStyle name="2_DIEN" xfId="487"/>
    <cellStyle name="2_DT KT ngay 10-9-2005" xfId="488"/>
    <cellStyle name="2_Dtdchinh2397" xfId="489"/>
    <cellStyle name="2_DTXL goi 11(20-9-05)" xfId="490"/>
    <cellStyle name="2_Du toan (23-05-2005) Tham dinh" xfId="491"/>
    <cellStyle name="2_Du toan (23-05-2005) Tham dinh 2" xfId="492"/>
    <cellStyle name="2_Du toan (5 - 04 - 2004)" xfId="493"/>
    <cellStyle name="2_Du toan (5 - 04 - 2004) 2" xfId="494"/>
    <cellStyle name="2_Du toan 558 (Km17+508.12 - Km 22)" xfId="495"/>
    <cellStyle name="2_Du toan 558 (Km17+508.12 - Km 22) 2" xfId="496"/>
    <cellStyle name="2_Du toan bo sung (11-2004)" xfId="497"/>
    <cellStyle name="2_Du toan Goi 1" xfId="498"/>
    <cellStyle name="2_Du toan Goi 1 2" xfId="499"/>
    <cellStyle name="2_Du toan Goi 2" xfId="500"/>
    <cellStyle name="2_Du toan Goi 2 2" xfId="501"/>
    <cellStyle name="2_Du toan ngay 1-9-2004 (version 1)" xfId="502"/>
    <cellStyle name="2_Du toan ngay 1-9-2004 (version 1) 2" xfId="503"/>
    <cellStyle name="2_Duyet DT-KTTC(GDI)QD so 790" xfId="504"/>
    <cellStyle name="2_Duyet DT-KTTC(GDI)QD so 790 2" xfId="505"/>
    <cellStyle name="2_Gia_VLQL48_duyet " xfId="506"/>
    <cellStyle name="2_Gia_VLQL48_duyet  2" xfId="507"/>
    <cellStyle name="2_goi 1" xfId="508"/>
    <cellStyle name="2_Goi 1 (TT04)" xfId="509"/>
    <cellStyle name="2_Goi1N206" xfId="510"/>
    <cellStyle name="2_Goi1N206 2" xfId="511"/>
    <cellStyle name="2_Goi2N206" xfId="512"/>
    <cellStyle name="2_Goi2N206 2" xfId="513"/>
    <cellStyle name="2_Goi4N216" xfId="514"/>
    <cellStyle name="2_Goi4N216 2" xfId="515"/>
    <cellStyle name="2_Goi5N216" xfId="516"/>
    <cellStyle name="2_Goi5N216 2" xfId="517"/>
    <cellStyle name="2_Hoi Song" xfId="518"/>
    <cellStyle name="2_KH 2010-bieu 6" xfId="519"/>
    <cellStyle name="2_Kl6-6-05" xfId="520"/>
    <cellStyle name="2_KLNM 1303" xfId="521"/>
    <cellStyle name="2_KlQdinhduyet" xfId="522"/>
    <cellStyle name="2_KlQdinhduyet 2" xfId="523"/>
    <cellStyle name="2_Kltayth" xfId="524"/>
    <cellStyle name="2_Kluong4-2004" xfId="525"/>
    <cellStyle name="2_Kluong4-2004 2" xfId="526"/>
    <cellStyle name="2_TDT VINH - DUYET (CAU+DUONG)" xfId="527"/>
    <cellStyle name="2_TDT VINH - DUYET (CAU+DUONG) 2" xfId="528"/>
    <cellStyle name="2_Thong ke cong" xfId="529"/>
    <cellStyle name="2_thong ke giao dan sinh" xfId="530"/>
    <cellStyle name="2_TRUNG PMU 5" xfId="531"/>
    <cellStyle name="2_ÿÿÿÿÿ" xfId="532"/>
    <cellStyle name="2_ÿÿÿÿÿ_Bieu tong hop nhu cau ung 2011 da chon loc -Mien nui" xfId="533"/>
    <cellStyle name="2_ÿÿÿÿÿ_Book1" xfId="534"/>
    <cellStyle name="2_ÿÿÿÿÿ_Book1 2" xfId="535"/>
    <cellStyle name="2_ÿÿÿÿÿ_Book1 3" xfId="536"/>
    <cellStyle name="2_ÿÿÿÿÿ_mau bieu doan giam sat 2010 (version 2)" xfId="537"/>
    <cellStyle name="2_ÿÿÿÿÿ_mau bieu doan giam sat 2010 (version 2) 10" xfId="538"/>
    <cellStyle name="2_ÿÿÿÿÿ_mau bieu doan giam sat 2010 (version 2) 11" xfId="539"/>
    <cellStyle name="2_ÿÿÿÿÿ_mau bieu doan giam sat 2010 (version 2) 12" xfId="540"/>
    <cellStyle name="2_ÿÿÿÿÿ_mau bieu doan giam sat 2010 (version 2) 2" xfId="541"/>
    <cellStyle name="2_ÿÿÿÿÿ_mau bieu doan giam sat 2010 (version 2) 3" xfId="542"/>
    <cellStyle name="2_ÿÿÿÿÿ_mau bieu doan giam sat 2010 (version 2) 4" xfId="543"/>
    <cellStyle name="2_ÿÿÿÿÿ_mau bieu doan giam sat 2010 (version 2) 5" xfId="544"/>
    <cellStyle name="2_ÿÿÿÿÿ_mau bieu doan giam sat 2010 (version 2) 6" xfId="545"/>
    <cellStyle name="2_ÿÿÿÿÿ_mau bieu doan giam sat 2010 (version 2) 7" xfId="546"/>
    <cellStyle name="2_ÿÿÿÿÿ_mau bieu doan giam sat 2010 (version 2) 8" xfId="547"/>
    <cellStyle name="2_ÿÿÿÿÿ_mau bieu doan giam sat 2010 (version 2) 9" xfId="548"/>
    <cellStyle name="2_ÿÿÿÿÿ_tong hop TPCP" xfId="549"/>
    <cellStyle name="2_ÿÿÿÿÿ_tong hop TPCP 10" xfId="550"/>
    <cellStyle name="2_ÿÿÿÿÿ_tong hop TPCP 11" xfId="551"/>
    <cellStyle name="2_ÿÿÿÿÿ_tong hop TPCP 12" xfId="552"/>
    <cellStyle name="2_ÿÿÿÿÿ_tong hop TPCP 2" xfId="553"/>
    <cellStyle name="2_ÿÿÿÿÿ_tong hop TPCP 3" xfId="554"/>
    <cellStyle name="2_ÿÿÿÿÿ_tong hop TPCP 4" xfId="555"/>
    <cellStyle name="2_ÿÿÿÿÿ_tong hop TPCP 5" xfId="556"/>
    <cellStyle name="2_ÿÿÿÿÿ_tong hop TPCP 6" xfId="557"/>
    <cellStyle name="2_ÿÿÿÿÿ_tong hop TPCP 7" xfId="558"/>
    <cellStyle name="2_ÿÿÿÿÿ_tong hop TPCP 8" xfId="559"/>
    <cellStyle name="2_ÿÿÿÿÿ_tong hop TPCP 9" xfId="560"/>
    <cellStyle name="20" xfId="561"/>
    <cellStyle name="20 2" xfId="562"/>
    <cellStyle name="20 3" xfId="563"/>
    <cellStyle name="20% - Accent1 2" xfId="564"/>
    <cellStyle name="20% - Accent2 2" xfId="565"/>
    <cellStyle name="20% - Accent3 2" xfId="566"/>
    <cellStyle name="20% - Accent4 2" xfId="567"/>
    <cellStyle name="20% - Accent5 2" xfId="568"/>
    <cellStyle name="20% - Accent6 2" xfId="569"/>
    <cellStyle name="20% - Nhấn1" xfId="570"/>
    <cellStyle name="20% - Nhấn2" xfId="571"/>
    <cellStyle name="20% - Nhấn3" xfId="572"/>
    <cellStyle name="20% - Nhấn4" xfId="573"/>
    <cellStyle name="20% - Nhấn5" xfId="574"/>
    <cellStyle name="20% - Nhấn6" xfId="575"/>
    <cellStyle name="-2001" xfId="576"/>
    <cellStyle name="3" xfId="577"/>
    <cellStyle name="3_7 noi 48 goi C5 9 vi na" xfId="578"/>
    <cellStyle name="3_Bang tong hop khoi luong" xfId="579"/>
    <cellStyle name="3_Bieu ke hoach nam 2010" xfId="580"/>
    <cellStyle name="3_Book1" xfId="581"/>
    <cellStyle name="3_Book1 2" xfId="582"/>
    <cellStyle name="3_Book1_1" xfId="583"/>
    <cellStyle name="3_Book1_1 2" xfId="584"/>
    <cellStyle name="3_Book1_Bang noi suy KL dao dat da" xfId="585"/>
    <cellStyle name="3_Book1_Book1" xfId="586"/>
    <cellStyle name="3_Book1_Book1 2" xfId="587"/>
    <cellStyle name="3_Cau Hua Trai (TT 04)" xfId="588"/>
    <cellStyle name="3_Cau thuy dien Ban La (Cu Anh)" xfId="589"/>
    <cellStyle name="3_Cau thuy dien Ban La (Cu Anh) 2" xfId="590"/>
    <cellStyle name="3_DIEN" xfId="591"/>
    <cellStyle name="3_DT KT ngay 10-9-2005" xfId="592"/>
    <cellStyle name="3_Dtdchinh2397" xfId="593"/>
    <cellStyle name="3_DTXL goi 11(20-9-05)" xfId="594"/>
    <cellStyle name="3_Du toan (23-05-2005) Tham dinh" xfId="595"/>
    <cellStyle name="3_Du toan (23-05-2005) Tham dinh 2" xfId="596"/>
    <cellStyle name="3_Du toan (5 - 04 - 2004)" xfId="597"/>
    <cellStyle name="3_Du toan (5 - 04 - 2004) 2" xfId="598"/>
    <cellStyle name="3_Du toan 558 (Km17+508.12 - Km 22)" xfId="599"/>
    <cellStyle name="3_Du toan 558 (Km17+508.12 - Km 22) 2" xfId="600"/>
    <cellStyle name="3_Du toan bo sung (11-2004)" xfId="601"/>
    <cellStyle name="3_Du toan Goi 1" xfId="602"/>
    <cellStyle name="3_Du toan Goi 1 2" xfId="603"/>
    <cellStyle name="3_Du toan Goi 2" xfId="604"/>
    <cellStyle name="3_Du toan Goi 2 2" xfId="605"/>
    <cellStyle name="3_Du toan ngay 1-9-2004 (version 1)" xfId="606"/>
    <cellStyle name="3_Du toan ngay 1-9-2004 (version 1) 2" xfId="607"/>
    <cellStyle name="3_Duyet DT-KTTC(GDI)QD so 790" xfId="608"/>
    <cellStyle name="3_Duyet DT-KTTC(GDI)QD so 790 2" xfId="609"/>
    <cellStyle name="3_Gia_VLQL48_duyet " xfId="610"/>
    <cellStyle name="3_Gia_VLQL48_duyet  2" xfId="611"/>
    <cellStyle name="3_goi 1" xfId="612"/>
    <cellStyle name="3_Goi 1 (TT04)" xfId="613"/>
    <cellStyle name="3_Goi1N206" xfId="614"/>
    <cellStyle name="3_Goi1N206 2" xfId="615"/>
    <cellStyle name="3_Goi2N206" xfId="616"/>
    <cellStyle name="3_Goi2N206 2" xfId="617"/>
    <cellStyle name="3_Goi4N216" xfId="618"/>
    <cellStyle name="3_Goi4N216 2" xfId="619"/>
    <cellStyle name="3_Goi5N216" xfId="620"/>
    <cellStyle name="3_Goi5N216 2" xfId="621"/>
    <cellStyle name="3_Hoi Song" xfId="622"/>
    <cellStyle name="3_KH 2010-bieu 6" xfId="623"/>
    <cellStyle name="3_Kl6-6-05" xfId="624"/>
    <cellStyle name="3_KLNM 1303" xfId="625"/>
    <cellStyle name="3_KlQdinhduyet" xfId="626"/>
    <cellStyle name="3_KlQdinhduyet 2" xfId="627"/>
    <cellStyle name="3_Kltayth" xfId="628"/>
    <cellStyle name="3_Kluong4-2004" xfId="629"/>
    <cellStyle name="3_Kluong4-2004 2" xfId="630"/>
    <cellStyle name="3_TDT VINH - DUYET (CAU+DUONG)" xfId="631"/>
    <cellStyle name="3_TDT VINH - DUYET (CAU+DUONG) 2" xfId="632"/>
    <cellStyle name="3_Thong ke cong" xfId="633"/>
    <cellStyle name="3_thong ke giao dan sinh" xfId="634"/>
    <cellStyle name="3_ÿÿÿÿÿ" xfId="635"/>
    <cellStyle name="4" xfId="636"/>
    <cellStyle name="4_7 noi 48 goi C5 9 vi na" xfId="637"/>
    <cellStyle name="4_Bang tong hop khoi luong" xfId="638"/>
    <cellStyle name="4_Book1" xfId="639"/>
    <cellStyle name="4_Book1 2" xfId="640"/>
    <cellStyle name="4_Book1_1" xfId="641"/>
    <cellStyle name="4_Book1_1 2" xfId="642"/>
    <cellStyle name="4_Book1_Bang noi suy KL dao dat da" xfId="643"/>
    <cellStyle name="4_Book1_Book1" xfId="644"/>
    <cellStyle name="4_Book1_Book1 2" xfId="645"/>
    <cellStyle name="4_Cau Hua Trai (TT 04)" xfId="646"/>
    <cellStyle name="4_Cau thuy dien Ban La (Cu Anh)" xfId="647"/>
    <cellStyle name="4_Cau thuy dien Ban La (Cu Anh) 2" xfId="648"/>
    <cellStyle name="4_DIEN" xfId="649"/>
    <cellStyle name="4_DT KT ngay 10-9-2005" xfId="650"/>
    <cellStyle name="4_Dtdchinh2397" xfId="651"/>
    <cellStyle name="4_DTXL goi 11(20-9-05)" xfId="652"/>
    <cellStyle name="4_Du toan (23-05-2005) Tham dinh" xfId="653"/>
    <cellStyle name="4_Du toan (23-05-2005) Tham dinh 2" xfId="654"/>
    <cellStyle name="4_Du toan (5 - 04 - 2004)" xfId="655"/>
    <cellStyle name="4_Du toan (5 - 04 - 2004) 2" xfId="656"/>
    <cellStyle name="4_Du toan 558 (Km17+508.12 - Km 22)" xfId="657"/>
    <cellStyle name="4_Du toan 558 (Km17+508.12 - Km 22) 2" xfId="658"/>
    <cellStyle name="4_Du toan bo sung (11-2004)" xfId="659"/>
    <cellStyle name="4_Du toan Goi 1" xfId="660"/>
    <cellStyle name="4_Du toan Goi 1 2" xfId="661"/>
    <cellStyle name="4_Du toan Goi 2" xfId="662"/>
    <cellStyle name="4_Du toan Goi 2 2" xfId="663"/>
    <cellStyle name="4_Du toan ngay 1-9-2004 (version 1)" xfId="664"/>
    <cellStyle name="4_Du toan ngay 1-9-2004 (version 1) 2" xfId="665"/>
    <cellStyle name="4_Duyet DT-KTTC(GDI)QD so 790" xfId="666"/>
    <cellStyle name="4_Duyet DT-KTTC(GDI)QD so 790 2" xfId="667"/>
    <cellStyle name="4_Gia_VLQL48_duyet " xfId="668"/>
    <cellStyle name="4_Gia_VLQL48_duyet  2" xfId="669"/>
    <cellStyle name="4_goi 1" xfId="670"/>
    <cellStyle name="4_Goi 1 (TT04)" xfId="671"/>
    <cellStyle name="4_Goi1N206" xfId="672"/>
    <cellStyle name="4_Goi1N206 2" xfId="673"/>
    <cellStyle name="4_Goi2N206" xfId="674"/>
    <cellStyle name="4_Goi2N206 2" xfId="675"/>
    <cellStyle name="4_Goi4N216" xfId="676"/>
    <cellStyle name="4_Goi4N216 2" xfId="677"/>
    <cellStyle name="4_Goi5N216" xfId="678"/>
    <cellStyle name="4_Goi5N216 2" xfId="679"/>
    <cellStyle name="4_Hoi Song" xfId="680"/>
    <cellStyle name="4_Kl6-6-05" xfId="681"/>
    <cellStyle name="4_KLNM 1303" xfId="682"/>
    <cellStyle name="4_KlQdinhduyet" xfId="683"/>
    <cellStyle name="4_KlQdinhduyet 2" xfId="684"/>
    <cellStyle name="4_Kltayth" xfId="685"/>
    <cellStyle name="4_Kluong4-2004" xfId="686"/>
    <cellStyle name="4_Kluong4-2004 2" xfId="687"/>
    <cellStyle name="4_TDT VINH - DUYET (CAU+DUONG)" xfId="688"/>
    <cellStyle name="4_TDT VINH - DUYET (CAU+DUONG) 2" xfId="689"/>
    <cellStyle name="4_Thong ke cong" xfId="690"/>
    <cellStyle name="4_thong ke giao dan sinh" xfId="691"/>
    <cellStyle name="4_ÿÿÿÿÿ" xfId="692"/>
    <cellStyle name="40% - Accent1 2" xfId="693"/>
    <cellStyle name="40% - Accent2 2" xfId="694"/>
    <cellStyle name="40% - Accent3 2" xfId="695"/>
    <cellStyle name="40% - Accent4 2" xfId="696"/>
    <cellStyle name="40% - Accent5 2" xfId="697"/>
    <cellStyle name="40% - Accent6 2" xfId="698"/>
    <cellStyle name="40% - Nhấn1" xfId="699"/>
    <cellStyle name="40% - Nhấn2" xfId="700"/>
    <cellStyle name="40% - Nhấn3" xfId="701"/>
    <cellStyle name="40% - Nhấn4" xfId="702"/>
    <cellStyle name="40% - Nhấn5" xfId="703"/>
    <cellStyle name="40% - Nhấn6" xfId="704"/>
    <cellStyle name="52" xfId="705"/>
    <cellStyle name="6" xfId="706"/>
    <cellStyle name="6 2" xfId="707"/>
    <cellStyle name="6 2 2" xfId="708"/>
    <cellStyle name="6 2 3" xfId="709"/>
    <cellStyle name="6_Bieu mau ung 2011-Mien Trung-TPCP-11-6" xfId="710"/>
    <cellStyle name="6_BKH (TPCP) tháng 5.2010_Quang Nam" xfId="711"/>
    <cellStyle name="6_Copy of ghep 3 bieu trinh LD BO 28-6 (TPCP)" xfId="712"/>
    <cellStyle name="6_DTDuong dong tien -sua tham tra 2009 - luong 650" xfId="713"/>
    <cellStyle name="6_Nhu cau tam ung NSNN&amp;TPCP&amp;ODA theo tieu chi cua Bo (CV410_BKH-TH)_vung Tay Nguyen (11.6.2010)" xfId="714"/>
    <cellStyle name="60% - Accent1 2" xfId="715"/>
    <cellStyle name="60% - Accent2 2" xfId="716"/>
    <cellStyle name="60% - Accent3 2" xfId="717"/>
    <cellStyle name="60% - Accent4 2" xfId="718"/>
    <cellStyle name="60% - Accent5 2" xfId="719"/>
    <cellStyle name="60% - Accent6 2" xfId="720"/>
    <cellStyle name="60% - Nhấn1" xfId="721"/>
    <cellStyle name="60% - Nhấn2" xfId="722"/>
    <cellStyle name="60% - Nhấn3" xfId="723"/>
    <cellStyle name="60% - Nhấn4" xfId="724"/>
    <cellStyle name="60% - Nhấn5" xfId="725"/>
    <cellStyle name="60% - Nhấn6" xfId="726"/>
    <cellStyle name="9" xfId="727"/>
    <cellStyle name="_x0001_Å»_x001e_´ " xfId="728"/>
    <cellStyle name="_x0001_Å»_x001e_´_" xfId="729"/>
    <cellStyle name="Accent1 2" xfId="730"/>
    <cellStyle name="Accent2 2" xfId="731"/>
    <cellStyle name="Accent3 2" xfId="732"/>
    <cellStyle name="Accent4 2" xfId="733"/>
    <cellStyle name="Accent5 2" xfId="734"/>
    <cellStyle name="Accent6 2" xfId="735"/>
    <cellStyle name="ÅëÈ­ [0]_      " xfId="736"/>
    <cellStyle name="AeE­ [0]_INQUIRY ¿?¾÷AßAø " xfId="737"/>
    <cellStyle name="ÅëÈ­ [0]_L601CPT" xfId="738"/>
    <cellStyle name="ÅëÈ­_      " xfId="739"/>
    <cellStyle name="AeE­_INQUIRY ¿?¾÷AßAø " xfId="740"/>
    <cellStyle name="ÅëÈ­_L601CPT" xfId="741"/>
    <cellStyle name="args.style" xfId="742"/>
    <cellStyle name="args.style 2" xfId="743"/>
    <cellStyle name="args.style 3" xfId="744"/>
    <cellStyle name="at" xfId="745"/>
    <cellStyle name="ÄÞ¸¶ [0]_      " xfId="746"/>
    <cellStyle name="AÞ¸¶ [0]_INQUIRY ¿?¾÷AßAø " xfId="747"/>
    <cellStyle name="ÄÞ¸¶ [0]_L601CPT" xfId="748"/>
    <cellStyle name="ÄÞ¸¶_      " xfId="749"/>
    <cellStyle name="AÞ¸¶_INQUIRY ¿?¾÷AßAø " xfId="750"/>
    <cellStyle name="ÄÞ¸¶_L601CPT" xfId="751"/>
    <cellStyle name="AutoFormat Options" xfId="752"/>
    <cellStyle name="Bad 2" xfId="753"/>
    <cellStyle name="Body" xfId="754"/>
    <cellStyle name="C?AØ_¿?¾÷CoE² " xfId="755"/>
    <cellStyle name="C~1" xfId="756"/>
    <cellStyle name="Ç¥ÁØ_      " xfId="757"/>
    <cellStyle name="C￥AØ_¿μ¾÷CoE² " xfId="758"/>
    <cellStyle name="Ç¥ÁØ_±¸¹Ì´ëÃ¥" xfId="759"/>
    <cellStyle name="C￥AØ_Sheet1_¿μ¾÷CoE² " xfId="760"/>
    <cellStyle name="Ç¥ÁØ_ÿÿÿÿÿÿ_4_ÃÑÇÕ°è " xfId="761"/>
    <cellStyle name="Calc Currency (0)" xfId="762"/>
    <cellStyle name="Calc Currency (0) 2" xfId="763"/>
    <cellStyle name="Calc Currency (0) 3" xfId="764"/>
    <cellStyle name="Calc Currency (0) 4" xfId="765"/>
    <cellStyle name="Calc Currency (2)" xfId="766"/>
    <cellStyle name="Calc Percent (0)" xfId="767"/>
    <cellStyle name="Calc Percent (1)" xfId="768"/>
    <cellStyle name="Calc Percent (1) 2" xfId="769"/>
    <cellStyle name="Calc Percent (1) 3" xfId="770"/>
    <cellStyle name="Calc Percent (2)" xfId="771"/>
    <cellStyle name="Calc Percent (2) 2" xfId="772"/>
    <cellStyle name="Calc Percent (2) 3" xfId="773"/>
    <cellStyle name="Calc Units (0)" xfId="774"/>
    <cellStyle name="Calc Units (0) 2" xfId="775"/>
    <cellStyle name="Calc Units (0) 3" xfId="776"/>
    <cellStyle name="Calc Units (1)" xfId="777"/>
    <cellStyle name="Calc Units (1) 2" xfId="778"/>
    <cellStyle name="Calc Units (1) 3" xfId="779"/>
    <cellStyle name="Calc Units (2)" xfId="780"/>
    <cellStyle name="Calculation 2" xfId="781"/>
    <cellStyle name="category" xfId="782"/>
    <cellStyle name="Cerrency_Sheet2_XANGDAU" xfId="783"/>
    <cellStyle name="Check Cell 2" xfId="784"/>
    <cellStyle name="Chi phÝ kh¸c_Book1" xfId="785"/>
    <cellStyle name="chu" xfId="786"/>
    <cellStyle name="CHUONG" xfId="787"/>
    <cellStyle name="Comma" xfId="1888" builtinId="3"/>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 xfId="796"/>
    <cellStyle name="Comma [0] 2" xfId="797"/>
    <cellStyle name="Comma [00]" xfId="798"/>
    <cellStyle name="Comma [00] 2" xfId="799"/>
    <cellStyle name="Comma [00] 3" xfId="800"/>
    <cellStyle name="Comma 10" xfId="801"/>
    <cellStyle name="Comma 10 2" xfId="802"/>
    <cellStyle name="Comma 11" xfId="803"/>
    <cellStyle name="Comma 12" xfId="804"/>
    <cellStyle name="Comma 13" xfId="805"/>
    <cellStyle name="Comma 14" xfId="806"/>
    <cellStyle name="Comma 15" xfId="807"/>
    <cellStyle name="Comma 16" xfId="808"/>
    <cellStyle name="Comma 17" xfId="809"/>
    <cellStyle name="Comma 18" xfId="810"/>
    <cellStyle name="Comma 19" xfId="811"/>
    <cellStyle name="Comma 2" xfId="812"/>
    <cellStyle name="Comma 2 2" xfId="813"/>
    <cellStyle name="Comma 2 2 2" xfId="814"/>
    <cellStyle name="Comma 2_Book1" xfId="815"/>
    <cellStyle name="Comma 20" xfId="816"/>
    <cellStyle name="Comma 21" xfId="817"/>
    <cellStyle name="Comma 21 2" xfId="818"/>
    <cellStyle name="Comma 22" xfId="819"/>
    <cellStyle name="Comma 23" xfId="820"/>
    <cellStyle name="Comma 24" xfId="821"/>
    <cellStyle name="Comma 24 2" xfId="822"/>
    <cellStyle name="Comma 25" xfId="823"/>
    <cellStyle name="Comma 26" xfId="824"/>
    <cellStyle name="Comma 27" xfId="825"/>
    <cellStyle name="Comma 28" xfId="826"/>
    <cellStyle name="Comma 28 2" xfId="827"/>
    <cellStyle name="Comma 28 2 2" xfId="828"/>
    <cellStyle name="Comma 29" xfId="829"/>
    <cellStyle name="Comma 29 2" xfId="830"/>
    <cellStyle name="Comma 29 2 2" xfId="831"/>
    <cellStyle name="Comma 29 3" xfId="832"/>
    <cellStyle name="Comma 29 4" xfId="833"/>
    <cellStyle name="Comma 3" xfId="834"/>
    <cellStyle name="Comma 3 2" xfId="835"/>
    <cellStyle name="Comma 3 3" xfId="836"/>
    <cellStyle name="Comma 3 4" xfId="837"/>
    <cellStyle name="Comma 30" xfId="838"/>
    <cellStyle name="Comma 30 2" xfId="839"/>
    <cellStyle name="Comma 31" xfId="840"/>
    <cellStyle name="Comma 31 2" xfId="841"/>
    <cellStyle name="Comma 32" xfId="842"/>
    <cellStyle name="Comma 32 2" xfId="843"/>
    <cellStyle name="Comma 33" xfId="844"/>
    <cellStyle name="Comma 33 2" xfId="845"/>
    <cellStyle name="Comma 34" xfId="846"/>
    <cellStyle name="Comma 34 2" xfId="847"/>
    <cellStyle name="Comma 35" xfId="848"/>
    <cellStyle name="Comma 35 2" xfId="849"/>
    <cellStyle name="Comma 36" xfId="850"/>
    <cellStyle name="Comma 36 2" xfId="851"/>
    <cellStyle name="Comma 37" xfId="852"/>
    <cellStyle name="Comma 37 2" xfId="853"/>
    <cellStyle name="Comma 38" xfId="854"/>
    <cellStyle name="Comma 38 2" xfId="855"/>
    <cellStyle name="Comma 39" xfId="856"/>
    <cellStyle name="Comma 39 2" xfId="857"/>
    <cellStyle name="Comma 4" xfId="858"/>
    <cellStyle name="Comma 4 2" xfId="859"/>
    <cellStyle name="Comma 4 3" xfId="860"/>
    <cellStyle name="Comma 40" xfId="861"/>
    <cellStyle name="Comma 40 2" xfId="862"/>
    <cellStyle name="Comma 41" xfId="863"/>
    <cellStyle name="Comma 41 2" xfId="864"/>
    <cellStyle name="Comma 42" xfId="865"/>
    <cellStyle name="Comma 42 2" xfId="866"/>
    <cellStyle name="Comma 43" xfId="867"/>
    <cellStyle name="Comma 43 2" xfId="868"/>
    <cellStyle name="Comma 44" xfId="869"/>
    <cellStyle name="Comma 44 2" xfId="870"/>
    <cellStyle name="Comma 45" xfId="871"/>
    <cellStyle name="Comma 45 2" xfId="872"/>
    <cellStyle name="Comma 46" xfId="873"/>
    <cellStyle name="Comma 46 2" xfId="874"/>
    <cellStyle name="Comma 47" xfId="875"/>
    <cellStyle name="Comma 47 2" xfId="876"/>
    <cellStyle name="Comma 48" xfId="877"/>
    <cellStyle name="Comma 48 2" xfId="878"/>
    <cellStyle name="Comma 49" xfId="879"/>
    <cellStyle name="Comma 5" xfId="880"/>
    <cellStyle name="Comma 5 2" xfId="881"/>
    <cellStyle name="Comma 50" xfId="882"/>
    <cellStyle name="Comma 51" xfId="883"/>
    <cellStyle name="Comma 52" xfId="884"/>
    <cellStyle name="Comma 53" xfId="885"/>
    <cellStyle name="Comma 54" xfId="886"/>
    <cellStyle name="Comma 55" xfId="887"/>
    <cellStyle name="Comma 56" xfId="888"/>
    <cellStyle name="Comma 57" xfId="889"/>
    <cellStyle name="Comma 58" xfId="890"/>
    <cellStyle name="Comma 59" xfId="891"/>
    <cellStyle name="Comma 6" xfId="892"/>
    <cellStyle name="Comma 6 2" xfId="893"/>
    <cellStyle name="Comma 6 3" xfId="894"/>
    <cellStyle name="Comma 60" xfId="895"/>
    <cellStyle name="Comma 66" xfId="896"/>
    <cellStyle name="Comma 7" xfId="897"/>
    <cellStyle name="Comma 8" xfId="898"/>
    <cellStyle name="Comma 8 2" xfId="899"/>
    <cellStyle name="Comma 8 2 2" xfId="900"/>
    <cellStyle name="Comma 8 2 2 2" xfId="901"/>
    <cellStyle name="Comma 8 3" xfId="902"/>
    <cellStyle name="Comma 8 3 2" xfId="903"/>
    <cellStyle name="Comma 8 3 2 2" xfId="904"/>
    <cellStyle name="Comma 8 3 3" xfId="905"/>
    <cellStyle name="Comma 8 3 4" xfId="906"/>
    <cellStyle name="Comma 8 4" xfId="907"/>
    <cellStyle name="Comma 8 5" xfId="908"/>
    <cellStyle name="Comma 9" xfId="909"/>
    <cellStyle name="Comma 9 2" xfId="910"/>
    <cellStyle name="Comma 9 3" xfId="911"/>
    <cellStyle name="comma zerodec" xfId="912"/>
    <cellStyle name="comma zerodec 2" xfId="913"/>
    <cellStyle name="Comma0" xfId="914"/>
    <cellStyle name="Comma0 - Modelo1" xfId="915"/>
    <cellStyle name="Comma0 - Style1" xfId="916"/>
    <cellStyle name="Comma1 - Modelo2" xfId="917"/>
    <cellStyle name="Comma1 - Style2" xfId="918"/>
    <cellStyle name="cong" xfId="919"/>
    <cellStyle name="Copied" xfId="920"/>
    <cellStyle name="Cࡵrrency_Sheet1_PRODUCTĠ" xfId="921"/>
    <cellStyle name="_x0001_CS_x0006_RMO[" xfId="922"/>
    <cellStyle name="_x0001_CS_x0006_RMO_" xfId="923"/>
    <cellStyle name="ct xuyen a" xfId="924"/>
    <cellStyle name="Currency [00]" xfId="925"/>
    <cellStyle name="Currency 2" xfId="926"/>
    <cellStyle name="Currency 3" xfId="927"/>
    <cellStyle name="Currency 4" xfId="928"/>
    <cellStyle name="Currency 5" xfId="929"/>
    <cellStyle name="Currency 6" xfId="930"/>
    <cellStyle name="Currency0" xfId="931"/>
    <cellStyle name="Currency0 2" xfId="932"/>
    <cellStyle name="Currency0 3" xfId="933"/>
    <cellStyle name="Currency1" xfId="934"/>
    <cellStyle name="Currency1 2" xfId="935"/>
    <cellStyle name="D1" xfId="936"/>
    <cellStyle name="D1 2" xfId="937"/>
    <cellStyle name="D1 3" xfId="938"/>
    <cellStyle name="Date" xfId="939"/>
    <cellStyle name="Date Short" xfId="940"/>
    <cellStyle name="Date_Book1" xfId="941"/>
    <cellStyle name="Đầu ra" xfId="942"/>
    <cellStyle name="Đầu vào" xfId="943"/>
    <cellStyle name="DAUDE" xfId="944"/>
    <cellStyle name="Đề mục 1" xfId="945"/>
    <cellStyle name="Đề mục 2" xfId="946"/>
    <cellStyle name="Đề mục 3" xfId="947"/>
    <cellStyle name="Đề mục 4" xfId="948"/>
    <cellStyle name="DELTA" xfId="949"/>
    <cellStyle name="Dezimal [0]_35ERI8T2gbIEMixb4v26icuOo" xfId="950"/>
    <cellStyle name="Dezimal_35ERI8T2gbIEMixb4v26icuOo" xfId="951"/>
    <cellStyle name="Dg" xfId="952"/>
    <cellStyle name="Dgia" xfId="953"/>
    <cellStyle name="Dia" xfId="954"/>
    <cellStyle name="_x0001_dÏÈ¹ " xfId="955"/>
    <cellStyle name="_x0001_dÏÈ¹_" xfId="956"/>
    <cellStyle name="Dollar (zero dec)" xfId="957"/>
    <cellStyle name="Dollar (zero dec) 2" xfId="958"/>
    <cellStyle name="Don gia" xfId="959"/>
    <cellStyle name="Dziesi?tny [0]_Invoices2001Slovakia" xfId="960"/>
    <cellStyle name="Dziesi?tny_Invoices2001Slovakia" xfId="961"/>
    <cellStyle name="Dziesietny [0]_Invoices2001Slovakia" xfId="962"/>
    <cellStyle name="Dziesiętny [0]_Invoices2001Slovakia" xfId="963"/>
    <cellStyle name="Dziesietny [0]_Invoices2001Slovakia_01_Nha so 1_Dien" xfId="964"/>
    <cellStyle name="Dziesiętny [0]_Invoices2001Slovakia_01_Nha so 1_Dien" xfId="965"/>
    <cellStyle name="Dziesietny [0]_Invoices2001Slovakia_10_Nha so 10_Dien1" xfId="966"/>
    <cellStyle name="Dziesiętny [0]_Invoices2001Slovakia_10_Nha so 10_Dien1" xfId="967"/>
    <cellStyle name="Dziesietny [0]_Invoices2001Slovakia_Book1" xfId="968"/>
    <cellStyle name="Dziesiętny [0]_Invoices2001Slovakia_Book1" xfId="969"/>
    <cellStyle name="Dziesietny [0]_Invoices2001Slovakia_Book1_1" xfId="970"/>
    <cellStyle name="Dziesiętny [0]_Invoices2001Slovakia_Book1_1" xfId="971"/>
    <cellStyle name="Dziesietny [0]_Invoices2001Slovakia_Book1_1_Book1" xfId="972"/>
    <cellStyle name="Dziesiętny [0]_Invoices2001Slovakia_Book1_1_Book1" xfId="973"/>
    <cellStyle name="Dziesietny [0]_Invoices2001Slovakia_Book1_2" xfId="974"/>
    <cellStyle name="Dziesiętny [0]_Invoices2001Slovakia_Book1_2" xfId="975"/>
    <cellStyle name="Dziesietny [0]_Invoices2001Slovakia_Book1_Nhu cau von ung truoc 2011 Tha h Hoa + Nge An gui TW" xfId="976"/>
    <cellStyle name="Dziesiętny [0]_Invoices2001Slovakia_Book1_Nhu cau von ung truoc 2011 Tha h Hoa + Nge An gui TW" xfId="977"/>
    <cellStyle name="Dziesietny [0]_Invoices2001Slovakia_Book1_Nhu cau von ung truoc 2011 Tha h Hoa + Nge An gui TW_DC von KH 2011 lan 2 theo NQ 11" xfId="978"/>
    <cellStyle name="Dziesiętny [0]_Invoices2001Slovakia_Book1_Nhu cau von ung truoc 2011 Tha h Hoa + Nge An gui TW_DC von KH 2011 lan 2 theo NQ 11" xfId="979"/>
    <cellStyle name="Dziesietny [0]_Invoices2001Slovakia_Book1_Nhu cau von ung truoc 2011 Tha h Hoa + Nge An gui TW_Phan bo kinh phi" xfId="980"/>
    <cellStyle name="Dziesiętny [0]_Invoices2001Slovakia_Book1_Nhu cau von ung truoc 2011 Tha h Hoa + Nge An gui TW_Phan bo kinh phi" xfId="981"/>
    <cellStyle name="Dziesietny [0]_Invoices2001Slovakia_Book1_Nhu cau von ung truoc 2011 Tha h Hoa + Nge An gui TW_Phan bo kinh phi_Book1" xfId="982"/>
    <cellStyle name="Dziesiętny [0]_Invoices2001Slovakia_Book1_Nhu cau von ung truoc 2011 Tha h Hoa + Nge An gui TW_Phan bo kinh phi_Book1" xfId="983"/>
    <cellStyle name="Dziesietny [0]_Invoices2001Slovakia_Book1_Tong hop Cac tuyen(9-1-06)" xfId="984"/>
    <cellStyle name="Dziesiętny [0]_Invoices2001Slovakia_Book1_Tong hop Cac tuyen(9-1-06)" xfId="985"/>
    <cellStyle name="Dziesietny [0]_Invoices2001Slovakia_Book1_Tong hop Cac tuyen(9-1-06)_DC von KH 2011 lan 2 theo NQ 11" xfId="986"/>
    <cellStyle name="Dziesiętny [0]_Invoices2001Slovakia_Book1_Tong hop Cac tuyen(9-1-06)_DC von KH 2011 lan 2 theo NQ 11" xfId="987"/>
    <cellStyle name="Dziesietny [0]_Invoices2001Slovakia_Book1_Tong hop Cac tuyen(9-1-06)_Phan bo kinh phi" xfId="988"/>
    <cellStyle name="Dziesiętny [0]_Invoices2001Slovakia_Book1_Tong hop Cac tuyen(9-1-06)_Phan bo kinh phi" xfId="989"/>
    <cellStyle name="Dziesietny [0]_Invoices2001Slovakia_Book1_Tong hop Cac tuyen(9-1-06)_Phan bo kinh phi_Book1" xfId="990"/>
    <cellStyle name="Dziesiętny [0]_Invoices2001Slovakia_Book1_Tong hop Cac tuyen(9-1-06)_Phan bo kinh phi_Book1" xfId="991"/>
    <cellStyle name="Dziesietny [0]_Invoices2001Slovakia_Book1_ung 2011 - 11-6-Thanh hoa-Nghe an" xfId="992"/>
    <cellStyle name="Dziesiętny [0]_Invoices2001Slovakia_Book1_ung 2011 - 11-6-Thanh hoa-Nghe an" xfId="993"/>
    <cellStyle name="Dziesietny [0]_Invoices2001Slovakia_Book1_ung 2011 - 11-6-Thanh hoa-Nghe an_DC von KH 2011 lan 2 theo NQ 11" xfId="994"/>
    <cellStyle name="Dziesiętny [0]_Invoices2001Slovakia_Book1_ung 2011 - 11-6-Thanh hoa-Nghe an_DC von KH 2011 lan 2 theo NQ 11" xfId="995"/>
    <cellStyle name="Dziesietny [0]_Invoices2001Slovakia_Book1_ung 2011 - 11-6-Thanh hoa-Nghe an_Phan bo kinh phi" xfId="996"/>
    <cellStyle name="Dziesiętny [0]_Invoices2001Slovakia_Book1_ung 2011 - 11-6-Thanh hoa-Nghe an_Phan bo kinh phi" xfId="997"/>
    <cellStyle name="Dziesietny [0]_Invoices2001Slovakia_Book1_ung 2011 - 11-6-Thanh hoa-Nghe an_Phan bo kinh phi_Book1" xfId="998"/>
    <cellStyle name="Dziesiętny [0]_Invoices2001Slovakia_Book1_ung 2011 - 11-6-Thanh hoa-Nghe an_Phan bo kinh phi_Book1" xfId="999"/>
    <cellStyle name="Dziesietny [0]_Invoices2001Slovakia_Book1_ung truoc 2011 NSTW Thanh Hoa + Nge An gui Thu 12-5" xfId="1000"/>
    <cellStyle name="Dziesiętny [0]_Invoices2001Slovakia_Book1_ung truoc 2011 NSTW Thanh Hoa + Nge An gui Thu 12-5" xfId="1001"/>
    <cellStyle name="Dziesietny [0]_Invoices2001Slovakia_Book1_ung truoc 2011 NSTW Thanh Hoa + Nge An gui Thu 12-5_DC von KH 2011 lan 2 theo NQ 11" xfId="1002"/>
    <cellStyle name="Dziesiętny [0]_Invoices2001Slovakia_Book1_ung truoc 2011 NSTW Thanh Hoa + Nge An gui Thu 12-5_DC von KH 2011 lan 2 theo NQ 11" xfId="1003"/>
    <cellStyle name="Dziesietny [0]_Invoices2001Slovakia_Book1_ung truoc 2011 NSTW Thanh Hoa + Nge An gui Thu 12-5_Phan bo kinh phi" xfId="1004"/>
    <cellStyle name="Dziesiętny [0]_Invoices2001Slovakia_Book1_ung truoc 2011 NSTW Thanh Hoa + Nge An gui Thu 12-5_Phan bo kinh phi" xfId="1005"/>
    <cellStyle name="Dziesietny [0]_Invoices2001Slovakia_Book1_ung truoc 2011 NSTW Thanh Hoa + Nge An gui Thu 12-5_Phan bo kinh phi_Book1" xfId="1006"/>
    <cellStyle name="Dziesiętny [0]_Invoices2001Slovakia_Book1_ung truoc 2011 NSTW Thanh Hoa + Nge An gui Thu 12-5_Phan bo kinh phi_Book1" xfId="1007"/>
    <cellStyle name="Dziesietny [0]_Invoices2001Slovakia_d-uong+TDT" xfId="1008"/>
    <cellStyle name="Dziesiętny [0]_Invoices2001Slovakia_Nhµ ®Ó xe" xfId="1009"/>
    <cellStyle name="Dziesietny [0]_Invoices2001Slovakia_Nha bao ve(28-7-05)" xfId="1010"/>
    <cellStyle name="Dziesiętny [0]_Invoices2001Slovakia_Nha bao ve(28-7-05)" xfId="1011"/>
    <cellStyle name="Dziesietny [0]_Invoices2001Slovakia_NHA de xe nguyen du" xfId="1012"/>
    <cellStyle name="Dziesiętny [0]_Invoices2001Slovakia_NHA de xe nguyen du" xfId="1013"/>
    <cellStyle name="Dziesietny [0]_Invoices2001Slovakia_Nhalamviec VTC(25-1-05)" xfId="1014"/>
    <cellStyle name="Dziesiętny [0]_Invoices2001Slovakia_Nhalamviec VTC(25-1-05)" xfId="1015"/>
    <cellStyle name="Dziesietny [0]_Invoices2001Slovakia_Nhalamviec VTC(25-1-05)_DC von KH 2011 lan 2 theo NQ 11" xfId="1016"/>
    <cellStyle name="Dziesiętny [0]_Invoices2001Slovakia_Phan bo kinh phi" xfId="1017"/>
    <cellStyle name="Dziesietny [0]_Invoices2001Slovakia_TDT KHANH HOA" xfId="1018"/>
    <cellStyle name="Dziesiętny [0]_Invoices2001Slovakia_TDT KHANH HOA" xfId="1019"/>
    <cellStyle name="Dziesietny [0]_Invoices2001Slovakia_TDT KHANH HOA_Tong hop Cac tuyen(9-1-06)" xfId="1020"/>
    <cellStyle name="Dziesiętny [0]_Invoices2001Slovakia_TDT KHANH HOA_Tong hop Cac tuyen(9-1-06)" xfId="1021"/>
    <cellStyle name="Dziesietny [0]_Invoices2001Slovakia_TDT KHANH HOA_Tong hop Cac tuyen(9-1-06)_DC von KH 2011 lan 2 theo NQ 11" xfId="1022"/>
    <cellStyle name="Dziesiętny [0]_Invoices2001Slovakia_TDT KHANH HOA_Tong hop Cac tuyen(9-1-06)_DC von KH 2011 lan 2 theo NQ 11" xfId="1023"/>
    <cellStyle name="Dziesietny [0]_Invoices2001Slovakia_TDT KHANH HOA_Tong hop Cac tuyen(9-1-06)_Phan bo kinh phi" xfId="1024"/>
    <cellStyle name="Dziesiętny [0]_Invoices2001Slovakia_TDT KHANH HOA_Tong hop Cac tuyen(9-1-06)_Phan bo kinh phi" xfId="1025"/>
    <cellStyle name="Dziesietny [0]_Invoices2001Slovakia_TDT KHANH HOA_Tong hop Cac tuyen(9-1-06)_Phan bo kinh phi_Book1" xfId="1026"/>
    <cellStyle name="Dziesiętny [0]_Invoices2001Slovakia_TDT KHANH HOA_Tong hop Cac tuyen(9-1-06)_Phan bo kinh phi_Book1" xfId="1027"/>
    <cellStyle name="Dziesietny [0]_Invoices2001Slovakia_TDT quangngai" xfId="1028"/>
    <cellStyle name="Dziesiętny [0]_Invoices2001Slovakia_TDT quangngai" xfId="1029"/>
    <cellStyle name="Dziesietny [0]_Invoices2001Slovakia_TMDT(10-5-06)" xfId="1030"/>
    <cellStyle name="Dziesietny_Invoices2001Slovakia" xfId="1031"/>
    <cellStyle name="Dziesiętny_Invoices2001Slovakia" xfId="1032"/>
    <cellStyle name="Dziesietny_Invoices2001Slovakia_01_Nha so 1_Dien" xfId="1033"/>
    <cellStyle name="Dziesiętny_Invoices2001Slovakia_01_Nha so 1_Dien" xfId="1034"/>
    <cellStyle name="Dziesietny_Invoices2001Slovakia_10_Nha so 10_Dien1" xfId="1035"/>
    <cellStyle name="Dziesiętny_Invoices2001Slovakia_10_Nha so 10_Dien1" xfId="1036"/>
    <cellStyle name="Dziesietny_Invoices2001Slovakia_Book1" xfId="1037"/>
    <cellStyle name="Dziesiętny_Invoices2001Slovakia_Book1" xfId="1038"/>
    <cellStyle name="Dziesietny_Invoices2001Slovakia_Book1_1" xfId="1039"/>
    <cellStyle name="Dziesiętny_Invoices2001Slovakia_Book1_1" xfId="1040"/>
    <cellStyle name="Dziesietny_Invoices2001Slovakia_Book1_1_Book1" xfId="1041"/>
    <cellStyle name="Dziesiętny_Invoices2001Slovakia_Book1_1_Book1" xfId="1042"/>
    <cellStyle name="Dziesietny_Invoices2001Slovakia_Book1_2" xfId="1043"/>
    <cellStyle name="Dziesiętny_Invoices2001Slovakia_Book1_2" xfId="1044"/>
    <cellStyle name="Dziesietny_Invoices2001Slovakia_Book1_Nhu cau von ung truoc 2011 Tha h Hoa + Nge An gui TW" xfId="1045"/>
    <cellStyle name="Dziesiętny_Invoices2001Slovakia_Book1_Nhu cau von ung truoc 2011 Tha h Hoa + Nge An gui TW" xfId="1046"/>
    <cellStyle name="Dziesietny_Invoices2001Slovakia_Book1_Nhu cau von ung truoc 2011 Tha h Hoa + Nge An gui TW_DC von KH 2011 lan 2 theo NQ 11" xfId="1047"/>
    <cellStyle name="Dziesiętny_Invoices2001Slovakia_Book1_Nhu cau von ung truoc 2011 Tha h Hoa + Nge An gui TW_DC von KH 2011 lan 2 theo NQ 11" xfId="1048"/>
    <cellStyle name="Dziesietny_Invoices2001Slovakia_Book1_Nhu cau von ung truoc 2011 Tha h Hoa + Nge An gui TW_Phan bo kinh phi" xfId="1049"/>
    <cellStyle name="Dziesiętny_Invoices2001Slovakia_Book1_Nhu cau von ung truoc 2011 Tha h Hoa + Nge An gui TW_Phan bo kinh phi" xfId="1050"/>
    <cellStyle name="Dziesietny_Invoices2001Slovakia_Book1_Nhu cau von ung truoc 2011 Tha h Hoa + Nge An gui TW_Phan bo kinh phi_Book1" xfId="1051"/>
    <cellStyle name="Dziesiętny_Invoices2001Slovakia_Book1_Nhu cau von ung truoc 2011 Tha h Hoa + Nge An gui TW_Phan bo kinh phi_Book1" xfId="1052"/>
    <cellStyle name="Dziesietny_Invoices2001Slovakia_Book1_Tong hop Cac tuyen(9-1-06)" xfId="1053"/>
    <cellStyle name="Dziesiętny_Invoices2001Slovakia_Book1_Tong hop Cac tuyen(9-1-06)" xfId="1054"/>
    <cellStyle name="Dziesietny_Invoices2001Slovakia_Book1_Tong hop Cac tuyen(9-1-06)_DC von KH 2011 lan 2 theo NQ 11" xfId="1055"/>
    <cellStyle name="Dziesiętny_Invoices2001Slovakia_Book1_Tong hop Cac tuyen(9-1-06)_DC von KH 2011 lan 2 theo NQ 11" xfId="1056"/>
    <cellStyle name="Dziesietny_Invoices2001Slovakia_Book1_Tong hop Cac tuyen(9-1-06)_Phan bo kinh phi" xfId="1057"/>
    <cellStyle name="Dziesiętny_Invoices2001Slovakia_Book1_Tong hop Cac tuyen(9-1-06)_Phan bo kinh phi" xfId="1058"/>
    <cellStyle name="Dziesietny_Invoices2001Slovakia_Book1_Tong hop Cac tuyen(9-1-06)_Phan bo kinh phi_Book1" xfId="1059"/>
    <cellStyle name="Dziesiętny_Invoices2001Slovakia_Book1_Tong hop Cac tuyen(9-1-06)_Phan bo kinh phi_Book1" xfId="1060"/>
    <cellStyle name="Dziesietny_Invoices2001Slovakia_Book1_ung 2011 - 11-6-Thanh hoa-Nghe an" xfId="1061"/>
    <cellStyle name="Dziesiętny_Invoices2001Slovakia_Book1_ung 2011 - 11-6-Thanh hoa-Nghe an" xfId="1062"/>
    <cellStyle name="Dziesietny_Invoices2001Slovakia_Book1_ung 2011 - 11-6-Thanh hoa-Nghe an_DC von KH 2011 lan 2 theo NQ 11" xfId="1063"/>
    <cellStyle name="Dziesiętny_Invoices2001Slovakia_Book1_ung 2011 - 11-6-Thanh hoa-Nghe an_DC von KH 2011 lan 2 theo NQ 11" xfId="1064"/>
    <cellStyle name="Dziesietny_Invoices2001Slovakia_Book1_ung 2011 - 11-6-Thanh hoa-Nghe an_Phan bo kinh phi" xfId="1065"/>
    <cellStyle name="Dziesiętny_Invoices2001Slovakia_Book1_ung 2011 - 11-6-Thanh hoa-Nghe an_Phan bo kinh phi" xfId="1066"/>
    <cellStyle name="Dziesietny_Invoices2001Slovakia_Book1_ung 2011 - 11-6-Thanh hoa-Nghe an_Phan bo kinh phi_Book1" xfId="1067"/>
    <cellStyle name="Dziesiętny_Invoices2001Slovakia_Book1_ung 2011 - 11-6-Thanh hoa-Nghe an_Phan bo kinh phi_Book1" xfId="1068"/>
    <cellStyle name="Dziesietny_Invoices2001Slovakia_Book1_ung truoc 2011 NSTW Thanh Hoa + Nge An gui Thu 12-5" xfId="1069"/>
    <cellStyle name="Dziesiętny_Invoices2001Slovakia_Book1_ung truoc 2011 NSTW Thanh Hoa + Nge An gui Thu 12-5" xfId="1070"/>
    <cellStyle name="Dziesietny_Invoices2001Slovakia_Book1_ung truoc 2011 NSTW Thanh Hoa + Nge An gui Thu 12-5_DC von KH 2011 lan 2 theo NQ 11" xfId="1071"/>
    <cellStyle name="Dziesiętny_Invoices2001Slovakia_Book1_ung truoc 2011 NSTW Thanh Hoa + Nge An gui Thu 12-5_DC von KH 2011 lan 2 theo NQ 11" xfId="1072"/>
    <cellStyle name="Dziesietny_Invoices2001Slovakia_Book1_ung truoc 2011 NSTW Thanh Hoa + Nge An gui Thu 12-5_Phan bo kinh phi" xfId="1073"/>
    <cellStyle name="Dziesiętny_Invoices2001Slovakia_Book1_ung truoc 2011 NSTW Thanh Hoa + Nge An gui Thu 12-5_Phan bo kinh phi" xfId="1074"/>
    <cellStyle name="Dziesietny_Invoices2001Slovakia_Book1_ung truoc 2011 NSTW Thanh Hoa + Nge An gui Thu 12-5_Phan bo kinh phi_Book1" xfId="1075"/>
    <cellStyle name="Dziesiętny_Invoices2001Slovakia_Book1_ung truoc 2011 NSTW Thanh Hoa + Nge An gui Thu 12-5_Phan bo kinh phi_Book1" xfId="1076"/>
    <cellStyle name="Dziesietny_Invoices2001Slovakia_d-uong+TDT" xfId="1077"/>
    <cellStyle name="Dziesiętny_Invoices2001Slovakia_Nhµ ®Ó xe" xfId="1078"/>
    <cellStyle name="Dziesietny_Invoices2001Slovakia_Nha bao ve(28-7-05)" xfId="1079"/>
    <cellStyle name="Dziesiętny_Invoices2001Slovakia_Nha bao ve(28-7-05)" xfId="1080"/>
    <cellStyle name="Dziesietny_Invoices2001Slovakia_NHA de xe nguyen du" xfId="1081"/>
    <cellStyle name="Dziesiętny_Invoices2001Slovakia_NHA de xe nguyen du" xfId="1082"/>
    <cellStyle name="Dziesietny_Invoices2001Slovakia_Nhalamviec VTC(25-1-05)" xfId="1083"/>
    <cellStyle name="Dziesiętny_Invoices2001Slovakia_Nhalamviec VTC(25-1-05)" xfId="1084"/>
    <cellStyle name="Dziesietny_Invoices2001Slovakia_Nhalamviec VTC(25-1-05)_DC von KH 2011 lan 2 theo NQ 11" xfId="1085"/>
    <cellStyle name="Dziesiętny_Invoices2001Slovakia_Phan bo kinh phi" xfId="1086"/>
    <cellStyle name="Dziesietny_Invoices2001Slovakia_TDT KHANH HOA" xfId="1087"/>
    <cellStyle name="Dziesiętny_Invoices2001Slovakia_TDT KHANH HOA" xfId="1088"/>
    <cellStyle name="Dziesietny_Invoices2001Slovakia_TDT KHANH HOA_Tong hop Cac tuyen(9-1-06)" xfId="1089"/>
    <cellStyle name="Dziesiętny_Invoices2001Slovakia_TDT KHANH HOA_Tong hop Cac tuyen(9-1-06)" xfId="1090"/>
    <cellStyle name="Dziesietny_Invoices2001Slovakia_TDT KHANH HOA_Tong hop Cac tuyen(9-1-06)_DC von KH 2011 lan 2 theo NQ 11" xfId="1091"/>
    <cellStyle name="Dziesiętny_Invoices2001Slovakia_TDT KHANH HOA_Tong hop Cac tuyen(9-1-06)_DC von KH 2011 lan 2 theo NQ 11" xfId="1092"/>
    <cellStyle name="Dziesietny_Invoices2001Slovakia_TDT KHANH HOA_Tong hop Cac tuyen(9-1-06)_Phan bo kinh phi" xfId="1093"/>
    <cellStyle name="Dziesiętny_Invoices2001Slovakia_TDT KHANH HOA_Tong hop Cac tuyen(9-1-06)_Phan bo kinh phi" xfId="1094"/>
    <cellStyle name="Dziesietny_Invoices2001Slovakia_TDT KHANH HOA_Tong hop Cac tuyen(9-1-06)_Phan bo kinh phi_Book1" xfId="1095"/>
    <cellStyle name="Dziesiętny_Invoices2001Slovakia_TDT KHANH HOA_Tong hop Cac tuyen(9-1-06)_Phan bo kinh phi_Book1" xfId="1096"/>
    <cellStyle name="Dziesietny_Invoices2001Slovakia_TDT quangngai" xfId="1097"/>
    <cellStyle name="Dziesiętny_Invoices2001Slovakia_TDT quangngai" xfId="1098"/>
    <cellStyle name="Dziesietny_Invoices2001Slovakia_TMDT(10-5-06)" xfId="1099"/>
    <cellStyle name="e" xfId="1100"/>
    <cellStyle name="Encabez1" xfId="1101"/>
    <cellStyle name="Encabez2" xfId="1102"/>
    <cellStyle name="Enter Currency (0)" xfId="1103"/>
    <cellStyle name="Enter Currency (0) 2" xfId="1104"/>
    <cellStyle name="Enter Currency (0) 3" xfId="1105"/>
    <cellStyle name="Enter Currency (2)" xfId="1106"/>
    <cellStyle name="Enter Units (0)" xfId="1107"/>
    <cellStyle name="Enter Units (0) 2" xfId="1108"/>
    <cellStyle name="Enter Units (0) 3" xfId="1109"/>
    <cellStyle name="Enter Units (1)" xfId="1110"/>
    <cellStyle name="Enter Units (1) 2" xfId="1111"/>
    <cellStyle name="Enter Units (1) 3" xfId="1112"/>
    <cellStyle name="Enter Units (2)" xfId="1113"/>
    <cellStyle name="Entered" xfId="1114"/>
    <cellStyle name="Euro" xfId="1115"/>
    <cellStyle name="Explanatory Text 2" xfId="1116"/>
    <cellStyle name="f" xfId="1117"/>
    <cellStyle name="F2" xfId="1118"/>
    <cellStyle name="F3" xfId="1119"/>
    <cellStyle name="F4" xfId="1120"/>
    <cellStyle name="F5" xfId="1121"/>
    <cellStyle name="F6" xfId="1122"/>
    <cellStyle name="F7" xfId="1123"/>
    <cellStyle name="F8" xfId="1124"/>
    <cellStyle name="Fijo" xfId="1125"/>
    <cellStyle name="Financiero" xfId="1126"/>
    <cellStyle name="Fixed" xfId="1127"/>
    <cellStyle name="Font Britannic16" xfId="1128"/>
    <cellStyle name="Font Britannic18" xfId="1129"/>
    <cellStyle name="Font CenturyCond 18" xfId="1130"/>
    <cellStyle name="Font Cond20" xfId="1131"/>
    <cellStyle name="Font LucidaSans16" xfId="1132"/>
    <cellStyle name="Font NewCenturyCond18" xfId="1133"/>
    <cellStyle name="Font Ottawa14" xfId="1134"/>
    <cellStyle name="Font Ottawa16" xfId="1135"/>
    <cellStyle name="Formulas" xfId="1136"/>
    <cellStyle name="Ghi chú" xfId="1137"/>
    <cellStyle name="gia" xfId="1138"/>
    <cellStyle name="Good 2" xfId="1139"/>
    <cellStyle name="Grey" xfId="1140"/>
    <cellStyle name="Grey 2" xfId="1141"/>
    <cellStyle name="Grey 2 2" xfId="1142"/>
    <cellStyle name="Grey 2 3" xfId="1143"/>
    <cellStyle name="Group" xfId="1144"/>
    <cellStyle name="H" xfId="1145"/>
    <cellStyle name="ha" xfId="1146"/>
    <cellStyle name="Head 1" xfId="1147"/>
    <cellStyle name="HEADER" xfId="1148"/>
    <cellStyle name="Header1" xfId="1149"/>
    <cellStyle name="Header2" xfId="1150"/>
    <cellStyle name="Heading 1 2" xfId="1151"/>
    <cellStyle name="Heading 2 2" xfId="1152"/>
    <cellStyle name="Heading 3 2" xfId="1153"/>
    <cellStyle name="Heading 4 2" xfId="1154"/>
    <cellStyle name="Heading1" xfId="1155"/>
    <cellStyle name="Heading1 2" xfId="1156"/>
    <cellStyle name="Heading2" xfId="1157"/>
    <cellStyle name="Heading2 2" xfId="1158"/>
    <cellStyle name="HEADINGS" xfId="1159"/>
    <cellStyle name="HEADINGSTOP" xfId="1160"/>
    <cellStyle name="headoption" xfId="1161"/>
    <cellStyle name="hoa" xfId="1162"/>
    <cellStyle name="Hoa-Scholl" xfId="1163"/>
    <cellStyle name="HUY" xfId="1164"/>
    <cellStyle name="i phÝ kh¸c_B¶ng 2" xfId="1165"/>
    <cellStyle name="I.3" xfId="1166"/>
    <cellStyle name="i·0" xfId="1167"/>
    <cellStyle name="_x0001_í½?" xfId="1168"/>
    <cellStyle name="ï-¾È»ê_BiÓu TB" xfId="1169"/>
    <cellStyle name="_x0001_íå_x001b_ô " xfId="1170"/>
    <cellStyle name="_x0001_íå_x001b_ô_" xfId="1171"/>
    <cellStyle name="Input [yellow]" xfId="1172"/>
    <cellStyle name="Input [yellow] 2" xfId="1173"/>
    <cellStyle name="Input [yellow] 2 2" xfId="1174"/>
    <cellStyle name="Input [yellow] 2 3" xfId="1175"/>
    <cellStyle name="Input 2" xfId="1176"/>
    <cellStyle name="Input 3" xfId="1177"/>
    <cellStyle name="Input 4" xfId="1178"/>
    <cellStyle name="k" xfId="1179"/>
    <cellStyle name="k_TONG HOP KINH PHI" xfId="1180"/>
    <cellStyle name="k_ÿÿÿÿÿ" xfId="1181"/>
    <cellStyle name="k_ÿÿÿÿÿ_1" xfId="1182"/>
    <cellStyle name="k_ÿÿÿÿÿ_2" xfId="1183"/>
    <cellStyle name="kh¸c_Bang Chi tieu" xfId="1184"/>
    <cellStyle name="khanh" xfId="1185"/>
    <cellStyle name="khoa2" xfId="1186"/>
    <cellStyle name="khung" xfId="1187"/>
    <cellStyle name="KL" xfId="1188"/>
    <cellStyle name="Ledger 17 x 11 in" xfId="1189"/>
    <cellStyle name="left" xfId="1190"/>
    <cellStyle name="Line" xfId="1191"/>
    <cellStyle name="Link Currency (0)" xfId="1192"/>
    <cellStyle name="Link Currency (0) 2" xfId="1193"/>
    <cellStyle name="Link Currency (0) 3" xfId="1194"/>
    <cellStyle name="Link Currency (2)" xfId="1195"/>
    <cellStyle name="Link Units (0)" xfId="1196"/>
    <cellStyle name="Link Units (0) 2" xfId="1197"/>
    <cellStyle name="Link Units (0) 3" xfId="1198"/>
    <cellStyle name="Link Units (1)" xfId="1199"/>
    <cellStyle name="Link Units (1) 2" xfId="1200"/>
    <cellStyle name="Link Units (1) 3" xfId="1201"/>
    <cellStyle name="Link Units (2)" xfId="1202"/>
    <cellStyle name="Linked Cell 2" xfId="1203"/>
    <cellStyle name="Loai CBDT" xfId="1204"/>
    <cellStyle name="Loai CT" xfId="1205"/>
    <cellStyle name="Loai GD" xfId="1206"/>
    <cellStyle name="MAU" xfId="1207"/>
    <cellStyle name="Migliaia (0)_CALPREZZ" xfId="1208"/>
    <cellStyle name="Migliaia_ PESO ELETTR." xfId="1209"/>
    <cellStyle name="Millares [0]_10 AVERIAS MASIVAS + ANT" xfId="1210"/>
    <cellStyle name="Millares_Well Timing" xfId="1211"/>
    <cellStyle name="Milliers [0]_      " xfId="1212"/>
    <cellStyle name="Milliers_      " xfId="1213"/>
    <cellStyle name="Model" xfId="1214"/>
    <cellStyle name="moi" xfId="1215"/>
    <cellStyle name="moi 2" xfId="1216"/>
    <cellStyle name="moi 3" xfId="1217"/>
    <cellStyle name="moi 4" xfId="1218"/>
    <cellStyle name="Moneda [0]_Well Timing" xfId="1219"/>
    <cellStyle name="Moneda_Well Timing" xfId="1220"/>
    <cellStyle name="Monétaire [0]_      " xfId="1221"/>
    <cellStyle name="Monétaire_      " xfId="1222"/>
    <cellStyle name="n" xfId="1223"/>
    <cellStyle name="n_Bieu ke hoach nam 2010" xfId="1224"/>
    <cellStyle name="n_KH 2010-bieu 6" xfId="1225"/>
    <cellStyle name="Neutral 2" xfId="1226"/>
    <cellStyle name="New" xfId="1227"/>
    <cellStyle name="New 2" xfId="1228"/>
    <cellStyle name="New Times Roman" xfId="1229"/>
    <cellStyle name="New Times Roman 2" xfId="1230"/>
    <cellStyle name="nga" xfId="1231"/>
    <cellStyle name="Nhấn1" xfId="1232"/>
    <cellStyle name="Nhấn2" xfId="1233"/>
    <cellStyle name="Nhấn3" xfId="1234"/>
    <cellStyle name="Nhấn4" xfId="1235"/>
    <cellStyle name="Nhấn5" xfId="1236"/>
    <cellStyle name="Nhấn6" xfId="1237"/>
    <cellStyle name="no dec" xfId="1238"/>
    <cellStyle name="no dec 2" xfId="1239"/>
    <cellStyle name="no dec 2 2" xfId="1240"/>
    <cellStyle name="no dec 2 3" xfId="1241"/>
    <cellStyle name="ÑONVÒ" xfId="1242"/>
    <cellStyle name="Normal" xfId="0" builtinId="0"/>
    <cellStyle name="Normal - ??1" xfId="1243"/>
    <cellStyle name="Normal - Style1" xfId="1244"/>
    <cellStyle name="Normal - Style1 2" xfId="1245"/>
    <cellStyle name="Normal - Style1 3" xfId="1246"/>
    <cellStyle name="Normal - 유형1" xfId="1247"/>
    <cellStyle name="Normal 10" xfId="1248"/>
    <cellStyle name="Normal 102" xfId="1249"/>
    <cellStyle name="Normal 11" xfId="1250"/>
    <cellStyle name="Normal 12" xfId="1251"/>
    <cellStyle name="Normal 12 2" xfId="1252"/>
    <cellStyle name="Normal 13" xfId="1253"/>
    <cellStyle name="Normal 13 2" xfId="1254"/>
    <cellStyle name="Normal 14" xfId="1255"/>
    <cellStyle name="Normal 14 2" xfId="1256"/>
    <cellStyle name="Normal 15" xfId="1257"/>
    <cellStyle name="Normal 15 2" xfId="1258"/>
    <cellStyle name="Normal 16" xfId="1259"/>
    <cellStyle name="Normal 17" xfId="1260"/>
    <cellStyle name="Normal 18" xfId="1261"/>
    <cellStyle name="Normal 19" xfId="1262"/>
    <cellStyle name="Normal 2" xfId="1263"/>
    <cellStyle name="Normal 2 2" xfId="1264"/>
    <cellStyle name="Normal 2 3" xfId="1265"/>
    <cellStyle name="Normal 2 3 2" xfId="1266"/>
    <cellStyle name="Normal 2 4" xfId="1267"/>
    <cellStyle name="Normal 2_1309_ THungvon TPCP" xfId="1268"/>
    <cellStyle name="Normal 20" xfId="1269"/>
    <cellStyle name="Normal 21" xfId="1270"/>
    <cellStyle name="Normal 22" xfId="1271"/>
    <cellStyle name="Normal 23" xfId="1272"/>
    <cellStyle name="Normal 24" xfId="1273"/>
    <cellStyle name="Normal 24 2" xfId="1274"/>
    <cellStyle name="Normal 25" xfId="1275"/>
    <cellStyle name="Normal 26" xfId="1276"/>
    <cellStyle name="Normal 27" xfId="1277"/>
    <cellStyle name="Normal 28" xfId="1278"/>
    <cellStyle name="Normal 29" xfId="1279"/>
    <cellStyle name="Normal 29 2" xfId="1280"/>
    <cellStyle name="Normal 3" xfId="1281"/>
    <cellStyle name="Normal 3 10" xfId="1282"/>
    <cellStyle name="Normal 3 2" xfId="1283"/>
    <cellStyle name="Normal 3 2 2" xfId="1284"/>
    <cellStyle name="Normal 3 3" xfId="1285"/>
    <cellStyle name="Normal 3 4" xfId="1286"/>
    <cellStyle name="Normal 3_1309_THungvonNSTW" xfId="1287"/>
    <cellStyle name="Normal 30" xfId="1288"/>
    <cellStyle name="Normal 30 2" xfId="1289"/>
    <cellStyle name="Normal 31" xfId="1290"/>
    <cellStyle name="Normal 31 2" xfId="1291"/>
    <cellStyle name="Normal 32" xfId="1292"/>
    <cellStyle name="Normal 32 2" xfId="1293"/>
    <cellStyle name="Normal 33" xfId="1294"/>
    <cellStyle name="Normal 33 2" xfId="1295"/>
    <cellStyle name="Normal 34" xfId="1296"/>
    <cellStyle name="Normal 34 2" xfId="1297"/>
    <cellStyle name="Normal 35" xfId="1298"/>
    <cellStyle name="Normal 35 2" xfId="1299"/>
    <cellStyle name="Normal 36" xfId="1300"/>
    <cellStyle name="Normal 37" xfId="1301"/>
    <cellStyle name="Normal 38" xfId="1302"/>
    <cellStyle name="Normal 39" xfId="1303"/>
    <cellStyle name="Normal 4" xfId="1304"/>
    <cellStyle name="Normal 4 2" xfId="1305"/>
    <cellStyle name="Normal 4_Bieu 11 MTQG TW theo du an" xfId="1306"/>
    <cellStyle name="Normal 40" xfId="1307"/>
    <cellStyle name="Normal 41" xfId="1308"/>
    <cellStyle name="Normal 41 10" xfId="1309"/>
    <cellStyle name="Normal 41 11" xfId="1310"/>
    <cellStyle name="Normal 41 2" xfId="1311"/>
    <cellStyle name="Normal 41 3" xfId="1312"/>
    <cellStyle name="Normal 41 4" xfId="1313"/>
    <cellStyle name="Normal 41 5" xfId="1314"/>
    <cellStyle name="Normal 41 6" xfId="1315"/>
    <cellStyle name="Normal 41 7" xfId="1316"/>
    <cellStyle name="Normal 41 8" xfId="1317"/>
    <cellStyle name="Normal 41 9" xfId="1318"/>
    <cellStyle name="Normal 42" xfId="1319"/>
    <cellStyle name="Normal 43" xfId="1320"/>
    <cellStyle name="Normal 44" xfId="1321"/>
    <cellStyle name="Normal 48" xfId="1322"/>
    <cellStyle name="Normal 49" xfId="1323"/>
    <cellStyle name="Normal 5" xfId="1324"/>
    <cellStyle name="Normal 50" xfId="1325"/>
    <cellStyle name="Normal 51" xfId="1326"/>
    <cellStyle name="Normal 6" xfId="1327"/>
    <cellStyle name="Normal 7" xfId="1328"/>
    <cellStyle name="Normal 8" xfId="1329"/>
    <cellStyle name="Normal 8 2" xfId="1330"/>
    <cellStyle name="Normal 8 2 2" xfId="1331"/>
    <cellStyle name="Normal 87" xfId="1332"/>
    <cellStyle name="Normal 9" xfId="1333"/>
    <cellStyle name="Normal 9 2" xfId="1334"/>
    <cellStyle name="Normal 9 2 2" xfId="1335"/>
    <cellStyle name="Normal 9 3" xfId="1336"/>
    <cellStyle name="Normal 9_Bieu 11 MTQG TW theo du an" xfId="1337"/>
    <cellStyle name="Normal_Bieu mau (CV )" xfId="1"/>
    <cellStyle name="Normal1" xfId="1338"/>
    <cellStyle name="Normal8" xfId="1339"/>
    <cellStyle name="NORMAL-ADB" xfId="1340"/>
    <cellStyle name="Normale_ PESO ELETTR." xfId="1341"/>
    <cellStyle name="Normalny_Cennik obowiazuje od 06-08-2001 r (1)" xfId="1342"/>
    <cellStyle name="Note 2" xfId="1343"/>
    <cellStyle name="NWM" xfId="1344"/>
    <cellStyle name="Ò_x000d_Normal_123569" xfId="1345"/>
    <cellStyle name="Œ…‹æØ‚è [0.00]_††††† " xfId="1346"/>
    <cellStyle name="Œ…‹æØ‚è_††††† " xfId="1347"/>
    <cellStyle name="oft Excel]_x000d__x000a_Comment=open=/f ‚ðw’è‚·‚é‚ÆAƒ†[ƒU[’è‹`ŠÖ”‚ðŠÖ”“\‚è•t‚¯‚Ìˆê——‚É“o˜^‚·‚é‚±‚Æ‚ª‚Å‚«‚Ü‚·B_x000d__x000a_Maximized" xfId="1348"/>
    <cellStyle name="oft Excel]_x000d__x000a_Comment=open=/f ‚ðŽw’è‚·‚é‚ÆAƒ†[ƒU[’è‹`ŠÖ”‚ðŠÖ”“\‚è•t‚¯‚Ìˆê——‚É“o˜^‚·‚é‚±‚Æ‚ª‚Å‚«‚Ü‚·B_x000d__x000a_Maximized" xfId="1349"/>
    <cellStyle name="oft Excel]_x000d__x000a_Comment=The open=/f lines load custom functions into the Paste Function list._x000d__x000a_Maximized=2_x000d__x000a_Basics=1_x000d__x000a_A" xfId="1350"/>
    <cellStyle name="oft Excel]_x000d__x000a_Comment=The open=/f lines load custom functions into the Paste Function list._x000d__x000a_Maximized=2_x000d__x000a_Basics=1_x000d__x000a_A 2" xfId="1351"/>
    <cellStyle name="oft Excel]_x000d__x000a_Comment=The open=/f lines load custom functions into the Paste Function list._x000d__x000a_Maximized=2_x000d__x000a_Basics=1_x000d__x000a_A 2 2" xfId="1352"/>
    <cellStyle name="oft Excel]_x000d__x000a_Comment=The open=/f lines load custom functions into the Paste Function list._x000d__x000a_Maximized=2_x000d__x000a_Basics=1_x000d__x000a_A 2 3" xfId="1353"/>
    <cellStyle name="oft Excel]_x000d__x000a_Comment=The open=/f lines load custom functions into the Paste Function list._x000d__x000a_Maximized=3_x000d__x000a_Basics=1_x000d__x000a_A" xfId="1354"/>
    <cellStyle name="oft Excel]_x000d__x000a_Comment=The open=/f lines load custom functions into the Paste Function list._x000d__x000a_Maximized=3_x000d__x000a_Basics=1_x000d__x000a_A 2" xfId="1355"/>
    <cellStyle name="omma [0]_Mktg Prog" xfId="1356"/>
    <cellStyle name="ormal_Sheet1_1" xfId="1357"/>
    <cellStyle name="Output 2" xfId="1358"/>
    <cellStyle name="p" xfId="1359"/>
    <cellStyle name="Pattern" xfId="1360"/>
    <cellStyle name="per.style" xfId="1361"/>
    <cellStyle name="per.style 2" xfId="1362"/>
    <cellStyle name="per.style 3" xfId="1363"/>
    <cellStyle name="Percent [0]" xfId="1364"/>
    <cellStyle name="Percent [0] 2" xfId="1365"/>
    <cellStyle name="Percent [0] 3" xfId="1366"/>
    <cellStyle name="Percent [00]" xfId="1367"/>
    <cellStyle name="Percent [00] 2" xfId="1368"/>
    <cellStyle name="Percent [00] 3" xfId="1369"/>
    <cellStyle name="Percent [2]" xfId="1370"/>
    <cellStyle name="Percent [2] 2" xfId="1371"/>
    <cellStyle name="Percent 2" xfId="1372"/>
    <cellStyle name="Percent 3 2" xfId="1373"/>
    <cellStyle name="Percent 4" xfId="1374"/>
    <cellStyle name="Percent 5" xfId="1375"/>
    <cellStyle name="Percent 6" xfId="1376"/>
    <cellStyle name="Percent 6 2" xfId="1377"/>
    <cellStyle name="Percent 7" xfId="1378"/>
    <cellStyle name="PERCENTAGE" xfId="1379"/>
    <cellStyle name="PERCENTAGE 2" xfId="1380"/>
    <cellStyle name="PERCENTAGE 3" xfId="1381"/>
    <cellStyle name="PHONG" xfId="1382"/>
    <cellStyle name="PrePop Currency (0)" xfId="1383"/>
    <cellStyle name="PrePop Currency (0) 2" xfId="1384"/>
    <cellStyle name="PrePop Currency (0) 3" xfId="1385"/>
    <cellStyle name="PrePop Currency (2)" xfId="1386"/>
    <cellStyle name="PrePop Units (0)" xfId="1387"/>
    <cellStyle name="PrePop Units (0) 2" xfId="1388"/>
    <cellStyle name="PrePop Units (0) 3" xfId="1389"/>
    <cellStyle name="PrePop Units (1)" xfId="1390"/>
    <cellStyle name="PrePop Units (1) 2" xfId="1391"/>
    <cellStyle name="PrePop Units (1) 3" xfId="1392"/>
    <cellStyle name="PrePop Units (2)" xfId="1393"/>
    <cellStyle name="pricing" xfId="1394"/>
    <cellStyle name="PSChar" xfId="1395"/>
    <cellStyle name="PSHeading" xfId="1396"/>
    <cellStyle name="regstoresfromspecstores" xfId="1397"/>
    <cellStyle name="RevList" xfId="1398"/>
    <cellStyle name="rlink_tiªn l­în_x001b_Hyperlink_TONG HOP KINH PHI" xfId="1399"/>
    <cellStyle name="rmal_ADAdot" xfId="1400"/>
    <cellStyle name="S—_x0008_" xfId="1401"/>
    <cellStyle name="s]_x000d__x000a_spooler=yes_x000d__x000a_load=_x000d__x000a_Beep=yes_x000d__x000a_NullPort=None_x000d__x000a_BorderWidth=3_x000d__x000a_CursorBlinkRate=1200_x000d__x000a_DoubleClickSpeed=452_x000d__x000a_Programs=co" xfId="1402"/>
    <cellStyle name="s]_x000d__x000a_spooler=yes_x000d__x000a_load=_x000d__x000a_Beep=yes_x000d__x000a_NullPort=None_x000d__x000a_BorderWidth=3_x000d__x000a_CursorBlinkRate=1200_x000d__x000a_DoubleClickSpeed=452_x000d__x000a_Programs=co 2" xfId="1403"/>
    <cellStyle name="S—_x0008__DC von KH 2011 lan 2 theo NQ 11" xfId="1404"/>
    <cellStyle name="s1" xfId="1405"/>
    <cellStyle name="SAPBEXaggData" xfId="1406"/>
    <cellStyle name="SAPBEXaggDataEmph" xfId="1407"/>
    <cellStyle name="SAPBEXaggItem" xfId="1408"/>
    <cellStyle name="SAPBEXchaText" xfId="1409"/>
    <cellStyle name="SAPBEXexcBad7" xfId="1410"/>
    <cellStyle name="SAPBEXexcBad8" xfId="1411"/>
    <cellStyle name="SAPBEXexcBad9" xfId="1412"/>
    <cellStyle name="SAPBEXexcCritical4" xfId="1413"/>
    <cellStyle name="SAPBEXexcCritical5" xfId="1414"/>
    <cellStyle name="SAPBEXexcCritical6" xfId="1415"/>
    <cellStyle name="SAPBEXexcGood1" xfId="1416"/>
    <cellStyle name="SAPBEXexcGood2" xfId="1417"/>
    <cellStyle name="SAPBEXexcGood3" xfId="1418"/>
    <cellStyle name="SAPBEXfilterDrill" xfId="1419"/>
    <cellStyle name="SAPBEXfilterItem" xfId="1420"/>
    <cellStyle name="SAPBEXfilterText" xfId="1421"/>
    <cellStyle name="SAPBEXformats" xfId="1422"/>
    <cellStyle name="SAPBEXheaderItem" xfId="1423"/>
    <cellStyle name="SAPBEXheaderText" xfId="1424"/>
    <cellStyle name="SAPBEXresData" xfId="1425"/>
    <cellStyle name="SAPBEXresDataEmph" xfId="1426"/>
    <cellStyle name="SAPBEXresItem" xfId="1427"/>
    <cellStyle name="SAPBEXstdData" xfId="1428"/>
    <cellStyle name="SAPBEXstdDataEmph" xfId="1429"/>
    <cellStyle name="SAPBEXstdItem" xfId="1430"/>
    <cellStyle name="SAPBEXtitle" xfId="1431"/>
    <cellStyle name="SAPBEXundefined" xfId="1432"/>
    <cellStyle name="_x0001_sç?" xfId="1433"/>
    <cellStyle name="serJet 1200 Series PCL 6" xfId="1434"/>
    <cellStyle name="SHADEDSTORES" xfId="1435"/>
    <cellStyle name="so" xfId="1436"/>
    <cellStyle name="SO%" xfId="1437"/>
    <cellStyle name="songuyen" xfId="1438"/>
    <cellStyle name="specstores" xfId="1439"/>
    <cellStyle name="Standard_AAbgleich" xfId="1440"/>
    <cellStyle name="STT" xfId="1441"/>
    <cellStyle name="STTDG" xfId="1442"/>
    <cellStyle name="Style 1" xfId="1443"/>
    <cellStyle name="Style 1 2" xfId="1444"/>
    <cellStyle name="Style 1 2 2" xfId="1445"/>
    <cellStyle name="Style 1 2 3" xfId="1446"/>
    <cellStyle name="Style 1 3" xfId="1447"/>
    <cellStyle name="Style 10" xfId="1448"/>
    <cellStyle name="Style 10 10" xfId="1449"/>
    <cellStyle name="Style 10 11" xfId="1450"/>
    <cellStyle name="Style 10 12" xfId="1451"/>
    <cellStyle name="Style 10 2" xfId="1452"/>
    <cellStyle name="Style 10 3" xfId="1453"/>
    <cellStyle name="Style 10 4" xfId="1454"/>
    <cellStyle name="Style 10 5" xfId="1455"/>
    <cellStyle name="Style 10 6" xfId="1456"/>
    <cellStyle name="Style 10 7" xfId="1457"/>
    <cellStyle name="Style 10 8" xfId="1458"/>
    <cellStyle name="Style 10 9" xfId="1459"/>
    <cellStyle name="Style 11" xfId="1460"/>
    <cellStyle name="Style 12" xfId="1461"/>
    <cellStyle name="Style 13" xfId="1462"/>
    <cellStyle name="Style 14" xfId="1463"/>
    <cellStyle name="Style 14 10" xfId="1464"/>
    <cellStyle name="Style 14 11" xfId="1465"/>
    <cellStyle name="Style 14 12" xfId="1466"/>
    <cellStyle name="Style 14 2" xfId="1467"/>
    <cellStyle name="Style 14 3" xfId="1468"/>
    <cellStyle name="Style 14 4" xfId="1469"/>
    <cellStyle name="Style 14 5" xfId="1470"/>
    <cellStyle name="Style 14 6" xfId="1471"/>
    <cellStyle name="Style 14 7" xfId="1472"/>
    <cellStyle name="Style 14 8" xfId="1473"/>
    <cellStyle name="Style 14 9" xfId="1474"/>
    <cellStyle name="Style 15" xfId="1475"/>
    <cellStyle name="Style 15 10" xfId="1476"/>
    <cellStyle name="Style 15 11" xfId="1477"/>
    <cellStyle name="Style 15 12" xfId="1478"/>
    <cellStyle name="Style 15 2" xfId="1479"/>
    <cellStyle name="Style 15 3" xfId="1480"/>
    <cellStyle name="Style 15 4" xfId="1481"/>
    <cellStyle name="Style 15 5" xfId="1482"/>
    <cellStyle name="Style 15 6" xfId="1483"/>
    <cellStyle name="Style 15 7" xfId="1484"/>
    <cellStyle name="Style 15 8" xfId="1485"/>
    <cellStyle name="Style 15 9" xfId="1486"/>
    <cellStyle name="Style 16" xfId="1487"/>
    <cellStyle name="Style 16 2" xfId="1488"/>
    <cellStyle name="Style 17" xfId="1489"/>
    <cellStyle name="Style 18" xfId="1490"/>
    <cellStyle name="Style 19" xfId="1491"/>
    <cellStyle name="Style 2" xfId="1492"/>
    <cellStyle name="Style 2 10" xfId="1493"/>
    <cellStyle name="Style 2 11" xfId="1494"/>
    <cellStyle name="Style 2 12" xfId="1495"/>
    <cellStyle name="Style 2 2" xfId="1496"/>
    <cellStyle name="Style 2 3" xfId="1497"/>
    <cellStyle name="Style 2 4" xfId="1498"/>
    <cellStyle name="Style 2 5" xfId="1499"/>
    <cellStyle name="Style 2 6" xfId="1500"/>
    <cellStyle name="Style 2 7" xfId="1501"/>
    <cellStyle name="Style 2 8" xfId="1502"/>
    <cellStyle name="Style 2 9" xfId="1503"/>
    <cellStyle name="Style 20" xfId="1504"/>
    <cellStyle name="Style 21" xfId="1505"/>
    <cellStyle name="Style 22" xfId="1506"/>
    <cellStyle name="Style 23" xfId="1507"/>
    <cellStyle name="Style 24" xfId="1508"/>
    <cellStyle name="Style 25" xfId="1509"/>
    <cellStyle name="Style 26" xfId="1510"/>
    <cellStyle name="Style 27" xfId="1511"/>
    <cellStyle name="Style 28" xfId="1512"/>
    <cellStyle name="Style 29" xfId="1513"/>
    <cellStyle name="Style 3" xfId="1514"/>
    <cellStyle name="Style 30" xfId="1515"/>
    <cellStyle name="Style 31" xfId="1516"/>
    <cellStyle name="Style 32" xfId="1517"/>
    <cellStyle name="Style 33" xfId="1518"/>
    <cellStyle name="Style 34" xfId="1519"/>
    <cellStyle name="Style 35" xfId="1520"/>
    <cellStyle name="Style 36" xfId="1521"/>
    <cellStyle name="Style 37" xfId="1522"/>
    <cellStyle name="Style 38" xfId="1523"/>
    <cellStyle name="Style 39" xfId="1524"/>
    <cellStyle name="Style 4" xfId="1525"/>
    <cellStyle name="Style 40" xfId="1526"/>
    <cellStyle name="Style 41" xfId="1527"/>
    <cellStyle name="Style 42" xfId="1528"/>
    <cellStyle name="Style 5" xfId="1529"/>
    <cellStyle name="Style 6" xfId="1530"/>
    <cellStyle name="Style 7" xfId="1531"/>
    <cellStyle name="Style 8" xfId="1532"/>
    <cellStyle name="Style 9" xfId="1533"/>
    <cellStyle name="Style Date" xfId="1534"/>
    <cellStyle name="style_1" xfId="1535"/>
    <cellStyle name="subhead" xfId="1536"/>
    <cellStyle name="Subtotal" xfId="1537"/>
    <cellStyle name="symbol" xfId="1538"/>
    <cellStyle name="T" xfId="1539"/>
    <cellStyle name="T 2" xfId="1540"/>
    <cellStyle name="T_05a" xfId="1541"/>
    <cellStyle name="T_05a 2" xfId="1542"/>
    <cellStyle name="T_05a 3" xfId="1543"/>
    <cellStyle name="T_1309_THungvonNSTW" xfId="1544"/>
    <cellStyle name="T_BANG LUONG MOI KSDH va KSDC (co phu cap khu vuc)" xfId="1545"/>
    <cellStyle name="T_bao cao" xfId="1546"/>
    <cellStyle name="T_Bao cao so lieu kiem toan nam 2007 sua" xfId="1547"/>
    <cellStyle name="T_BBTNG-06" xfId="1548"/>
    <cellStyle name="T_BC CTMT-2008 Ttinh" xfId="1549"/>
    <cellStyle name="T_BC CTMT-2008 Ttinh_bieu tong hop" xfId="1550"/>
    <cellStyle name="T_BC CTMT-2008 Ttinh_Tong hop ra soat von ung 2011 -Chau" xfId="1551"/>
    <cellStyle name="T_BC CTMT-2008 Ttinh_tong hop TPCP" xfId="1552"/>
    <cellStyle name="T_BC CTMT-2008 Ttinh_Tong hop -Yte-Giao thong-Thuy loi-24-6" xfId="1553"/>
    <cellStyle name="T_bieu 05Acuoi cung" xfId="1554"/>
    <cellStyle name="T_Bieu mau danh muc du an thuoc CTMTQG nam 2008" xfId="1555"/>
    <cellStyle name="T_Bieu mau danh muc du an thuoc CTMTQG nam 2008_bieu tong hop" xfId="1556"/>
    <cellStyle name="T_Bieu mau danh muc du an thuoc CTMTQG nam 2008_Tong hop ra soat von ung 2011 -Chau" xfId="1557"/>
    <cellStyle name="T_Bieu mau danh muc du an thuoc CTMTQG nam 2008_tong hop TPCP" xfId="1558"/>
    <cellStyle name="T_Bieu mau danh muc du an thuoc CTMTQG nam 2008_Tong hop -Yte-Giao thong-Thuy loi-24-6" xfId="1559"/>
    <cellStyle name="T_Bieu tong hop nhu cau ung 2011 da chon loc -Mien nui" xfId="1560"/>
    <cellStyle name="T_BKH (TPCP) tháng 5.2010_Quang Nam" xfId="1561"/>
    <cellStyle name="T_Book1" xfId="1562"/>
    <cellStyle name="T_Book1 2" xfId="1563"/>
    <cellStyle name="T_Book1_1" xfId="1564"/>
    <cellStyle name="T_Book1_1 2" xfId="1565"/>
    <cellStyle name="T_Book1_1 2 2" xfId="1566"/>
    <cellStyle name="T_Book1_1 2 3" xfId="1567"/>
    <cellStyle name="T_Book1_1 3" xfId="1568"/>
    <cellStyle name="T_Book1_1_Bieu mau ung 2011-Mien Trung-TPCP-11-6" xfId="1569"/>
    <cellStyle name="T_Book1_1_bieu tong hop" xfId="1570"/>
    <cellStyle name="T_Book1_1_Bieu tong hop nhu cau ung 2011 da chon loc -Mien nui" xfId="1571"/>
    <cellStyle name="T_Book1_1_BKH (TPCP) tháng 5.2010_Quang Nam" xfId="1572"/>
    <cellStyle name="T_Book1_1_Book1" xfId="1573"/>
    <cellStyle name="T_Book1_1_CPK" xfId="1574"/>
    <cellStyle name="T_Book1_1_Khoi luong cac hang muc chi tiet-702" xfId="1575"/>
    <cellStyle name="T_Book1_1_KL NT dap nen Dot 3" xfId="1576"/>
    <cellStyle name="T_Book1_1_KL NT Dot 3" xfId="1577"/>
    <cellStyle name="T_Book1_1_mau KL vach son" xfId="1578"/>
    <cellStyle name="T_Book1_1_Nhu cau tam ung NSNN&amp;TPCP&amp;ODA theo tieu chi cua Bo (CV410_BKH-TH)_vung Tay Nguyen (11.6.2010)" xfId="1579"/>
    <cellStyle name="T_Book1_1_Thiet bi" xfId="1580"/>
    <cellStyle name="T_Book1_1_Thong ke cong" xfId="1581"/>
    <cellStyle name="T_Book1_1_Tong hop ra soat von ung 2011 -Chau" xfId="1582"/>
    <cellStyle name="T_Book1_1_tong hop TPCP" xfId="1583"/>
    <cellStyle name="T_Book1_1_Tong hop -Yte-Giao thong-Thuy loi-24-6" xfId="1584"/>
    <cellStyle name="T_Book1_2" xfId="1585"/>
    <cellStyle name="T_Book1_2_DTDuong dong tien -sua tham tra 2009 - luong 650" xfId="1586"/>
    <cellStyle name="T_Book1_Bieu mau danh muc du an thuoc CTMTQG nam 2008" xfId="1587"/>
    <cellStyle name="T_Book1_Bieu mau danh muc du an thuoc CTMTQG nam 2008_bieu tong hop" xfId="1588"/>
    <cellStyle name="T_Book1_Bieu mau danh muc du an thuoc CTMTQG nam 2008_Tong hop ra soat von ung 2011 -Chau" xfId="1589"/>
    <cellStyle name="T_Book1_Bieu mau danh muc du an thuoc CTMTQG nam 2008_tong hop TPCP" xfId="1590"/>
    <cellStyle name="T_Book1_Bieu mau danh muc du an thuoc CTMTQG nam 2008_Tong hop -Yte-Giao thong-Thuy loi-24-6" xfId="1591"/>
    <cellStyle name="T_Book1_Bieu tong hop nhu cau ung 2011 da chon loc -Mien nui" xfId="1592"/>
    <cellStyle name="T_Book1_BKH (TPCP) tháng 5.2010_Quang Nam" xfId="1593"/>
    <cellStyle name="T_Book1_BKH (TPCP) tháng 5.2010_Quang Nam 10" xfId="1594"/>
    <cellStyle name="T_Book1_BKH (TPCP) tháng 5.2010_Quang Nam 11" xfId="1595"/>
    <cellStyle name="T_Book1_BKH (TPCP) tháng 5.2010_Quang Nam 12" xfId="1596"/>
    <cellStyle name="T_Book1_BKH (TPCP) tháng 5.2010_Quang Nam 2" xfId="1597"/>
    <cellStyle name="T_Book1_BKH (TPCP) tháng 5.2010_Quang Nam 3" xfId="1598"/>
    <cellStyle name="T_Book1_BKH (TPCP) tháng 5.2010_Quang Nam 4" xfId="1599"/>
    <cellStyle name="T_Book1_BKH (TPCP) tháng 5.2010_Quang Nam 5" xfId="1600"/>
    <cellStyle name="T_Book1_BKH (TPCP) tháng 5.2010_Quang Nam 6" xfId="1601"/>
    <cellStyle name="T_Book1_BKH (TPCP) tháng 5.2010_Quang Nam 7" xfId="1602"/>
    <cellStyle name="T_Book1_BKH (TPCP) tháng 5.2010_Quang Nam 8" xfId="1603"/>
    <cellStyle name="T_Book1_BKH (TPCP) tháng 5.2010_Quang Nam 9" xfId="1604"/>
    <cellStyle name="T_Book1_Book1" xfId="1605"/>
    <cellStyle name="T_Book1_CPK" xfId="1606"/>
    <cellStyle name="T_Book1_DT492" xfId="1607"/>
    <cellStyle name="T_Book1_DT972000" xfId="1608"/>
    <cellStyle name="T_Book1_DTDuong dong tien -sua tham tra 2009 - luong 650" xfId="1609"/>
    <cellStyle name="T_Book1_Du an khoi cong moi nam 2010" xfId="1610"/>
    <cellStyle name="T_Book1_Du an khoi cong moi nam 2010_bieu tong hop" xfId="1611"/>
    <cellStyle name="T_Book1_Du an khoi cong moi nam 2010_Tong hop ra soat von ung 2011 -Chau" xfId="1612"/>
    <cellStyle name="T_Book1_Du an khoi cong moi nam 2010_tong hop TPCP" xfId="1613"/>
    <cellStyle name="T_Book1_Du an khoi cong moi nam 2010_Tong hop -Yte-Giao thong-Thuy loi-24-6" xfId="1614"/>
    <cellStyle name="T_Book1_Du toan khao sat (bo sung 2009)" xfId="1615"/>
    <cellStyle name="T_Book1_Hang Tom goi9 9-07(Cau 12 sua)" xfId="1616"/>
    <cellStyle name="T_Book1_HECO-NR78-Gui a-Vinh(15-5-07)" xfId="1617"/>
    <cellStyle name="T_Book1_Ket qua phan bo von nam 2008" xfId="1618"/>
    <cellStyle name="T_Book1_KH XDCB_2008 lan 2 sua ngay 10-11" xfId="1619"/>
    <cellStyle name="T_Book1_KH2011_Bieu 14-21_Vung Tay Nguyen" xfId="1620"/>
    <cellStyle name="T_Book1_KH2011_Bieu 14-21_Vung Tay Nguyen_Phan bo kinh phi" xfId="1621"/>
    <cellStyle name="T_Book1_KH2011_Bieu 14-21_Vung Tay Nguyen_Phan bo kinh phi 10" xfId="1622"/>
    <cellStyle name="T_Book1_KH2011_Bieu 14-21_Vung Tay Nguyen_Phan bo kinh phi 11" xfId="1623"/>
    <cellStyle name="T_Book1_KH2011_Bieu 14-21_Vung Tay Nguyen_Phan bo kinh phi 12" xfId="1624"/>
    <cellStyle name="T_Book1_KH2011_Bieu 14-21_Vung Tay Nguyen_Phan bo kinh phi 2" xfId="1625"/>
    <cellStyle name="T_Book1_KH2011_Bieu 14-21_Vung Tay Nguyen_Phan bo kinh phi 3" xfId="1626"/>
    <cellStyle name="T_Book1_KH2011_Bieu 14-21_Vung Tay Nguyen_Phan bo kinh phi 4" xfId="1627"/>
    <cellStyle name="T_Book1_KH2011_Bieu 14-21_Vung Tay Nguyen_Phan bo kinh phi 5" xfId="1628"/>
    <cellStyle name="T_Book1_KH2011_Bieu 14-21_Vung Tay Nguyen_Phan bo kinh phi 6" xfId="1629"/>
    <cellStyle name="T_Book1_KH2011_Bieu 14-21_Vung Tay Nguyen_Phan bo kinh phi 7" xfId="1630"/>
    <cellStyle name="T_Book1_KH2011_Bieu 14-21_Vung Tay Nguyen_Phan bo kinh phi 8" xfId="1631"/>
    <cellStyle name="T_Book1_KH2011_Bieu 14-21_Vung Tay Nguyen_Phan bo kinh phi 9" xfId="1632"/>
    <cellStyle name="T_Book1_Khoi luong cac hang muc chi tiet-702" xfId="1633"/>
    <cellStyle name="T_Book1_Khoi luong chinh Hang Tom" xfId="1634"/>
    <cellStyle name="T_Book1_KL NT dap nen Dot 3" xfId="1635"/>
    <cellStyle name="T_Book1_KL NT Dot 3" xfId="1636"/>
    <cellStyle name="T_Book1_mau bieu doan giam sat 2010 (version 2)" xfId="1637"/>
    <cellStyle name="T_Book1_mau KL vach son" xfId="1638"/>
    <cellStyle name="T_Book1_Nhu cau von ung truoc 2011 Tha h Hoa + Nge An gui TW" xfId="1639"/>
    <cellStyle name="T_Book1_San sat hach moi" xfId="1640"/>
    <cellStyle name="T_Book1_TH ung tren 70%-Ra soat phap ly-8-6 (dung de chuyen vao vu TH)" xfId="1641"/>
    <cellStyle name="T_Book1_TH ung tren 70%-Ra soat phap ly-8-6 (dung de chuyen vao vu TH)_Phan bo kinh phi" xfId="1642"/>
    <cellStyle name="T_Book1_TH ung tren 70%-Ra soat phap ly-8-6 (dung de chuyen vao vu TH)_Phan bo kinh phi 10" xfId="1643"/>
    <cellStyle name="T_Book1_TH ung tren 70%-Ra soat phap ly-8-6 (dung de chuyen vao vu TH)_Phan bo kinh phi 11" xfId="1644"/>
    <cellStyle name="T_Book1_TH ung tren 70%-Ra soat phap ly-8-6 (dung de chuyen vao vu TH)_Phan bo kinh phi 12" xfId="1645"/>
    <cellStyle name="T_Book1_TH ung tren 70%-Ra soat phap ly-8-6 (dung de chuyen vao vu TH)_Phan bo kinh phi 2" xfId="1646"/>
    <cellStyle name="T_Book1_TH ung tren 70%-Ra soat phap ly-8-6 (dung de chuyen vao vu TH)_Phan bo kinh phi 3" xfId="1647"/>
    <cellStyle name="T_Book1_TH ung tren 70%-Ra soat phap ly-8-6 (dung de chuyen vao vu TH)_Phan bo kinh phi 4" xfId="1648"/>
    <cellStyle name="T_Book1_TH ung tren 70%-Ra soat phap ly-8-6 (dung de chuyen vao vu TH)_Phan bo kinh phi 5" xfId="1649"/>
    <cellStyle name="T_Book1_TH ung tren 70%-Ra soat phap ly-8-6 (dung de chuyen vao vu TH)_Phan bo kinh phi 6" xfId="1650"/>
    <cellStyle name="T_Book1_TH ung tren 70%-Ra soat phap ly-8-6 (dung de chuyen vao vu TH)_Phan bo kinh phi 7" xfId="1651"/>
    <cellStyle name="T_Book1_TH ung tren 70%-Ra soat phap ly-8-6 (dung de chuyen vao vu TH)_Phan bo kinh phi 8" xfId="1652"/>
    <cellStyle name="T_Book1_TH ung tren 70%-Ra soat phap ly-8-6 (dung de chuyen vao vu TH)_Phan bo kinh phi 9" xfId="1653"/>
    <cellStyle name="T_Book1_Thiet bi" xfId="1654"/>
    <cellStyle name="T_Book1_Thong ke cong" xfId="1655"/>
    <cellStyle name="T_Book1_Tong hop 3 tinh (11_5)-TTH-QN-QT" xfId="1656"/>
    <cellStyle name="T_Book1_tong hop TPCP" xfId="1657"/>
    <cellStyle name="T_Book1_ung 2011 - 11-6-Thanh hoa-Nghe an" xfId="1658"/>
    <cellStyle name="T_Book1_ung truoc 2011 NSTW Thanh Hoa + Nge An gui Thu 12-5" xfId="1659"/>
    <cellStyle name="T_CDKT" xfId="1660"/>
    <cellStyle name="T_Chuan bi dau tu nam 2008" xfId="1661"/>
    <cellStyle name="T_Chuan bi dau tu nam 2008_bieu tong hop" xfId="1662"/>
    <cellStyle name="T_Chuan bi dau tu nam 2008_Tong hop ra soat von ung 2011 -Chau" xfId="1663"/>
    <cellStyle name="T_Chuan bi dau tu nam 2008_tong hop TPCP" xfId="1664"/>
    <cellStyle name="T_Chuan bi dau tu nam 2008_Tong hop -Yte-Giao thong-Thuy loi-24-6" xfId="1665"/>
    <cellStyle name="T_Copy of Bao cao  XDCB 7 thang nam 2008_So KH&amp;DT SUA" xfId="1666"/>
    <cellStyle name="T_Copy of Bao cao  XDCB 7 thang nam 2008_So KH&amp;DT SUA_bieu tong hop" xfId="1667"/>
    <cellStyle name="T_Copy of Bao cao  XDCB 7 thang nam 2008_So KH&amp;DT SUA_Tong hop ra soat von ung 2011 -Chau" xfId="1668"/>
    <cellStyle name="T_Copy of Bao cao  XDCB 7 thang nam 2008_So KH&amp;DT SUA_tong hop TPCP" xfId="1669"/>
    <cellStyle name="T_Copy of Bao cao  XDCB 7 thang nam 2008_So KH&amp;DT SUA_Tong hop -Yte-Giao thong-Thuy loi-24-6" xfId="1670"/>
    <cellStyle name="T_Copy of KS Du an dau tu" xfId="1671"/>
    <cellStyle name="T_Cost for DD (summary)" xfId="1672"/>
    <cellStyle name="T_CPK" xfId="1673"/>
    <cellStyle name="T_CTMTQG 2008" xfId="1674"/>
    <cellStyle name="T_CTMTQG 2008_Bieu mau danh muc du an thuoc CTMTQG nam 2008" xfId="1675"/>
    <cellStyle name="T_CTMTQG 2008_Hi-Tong hop KQ phan bo KH nam 08- LD fong giao 15-11-08" xfId="1676"/>
    <cellStyle name="T_CTMTQG 2008_Ket qua thuc hien nam 2008" xfId="1677"/>
    <cellStyle name="T_CTMTQG 2008_KH XDCB_2008 lan 1" xfId="1678"/>
    <cellStyle name="T_CTMTQG 2008_KH XDCB_2008 lan 1 sua ngay 27-10" xfId="1679"/>
    <cellStyle name="T_CTMTQG 2008_KH XDCB_2008 lan 2 sua ngay 10-11" xfId="1680"/>
    <cellStyle name="T_denbu" xfId="1681"/>
    <cellStyle name="T_DT972000" xfId="1682"/>
    <cellStyle name="T_DTDuong dong tien -sua tham tra 2009 - luong 650" xfId="1683"/>
    <cellStyle name="T_dtTL598G1." xfId="1684"/>
    <cellStyle name="T_Du an khoi cong moi nam 2010" xfId="1685"/>
    <cellStyle name="T_Du an khoi cong moi nam 2010_bieu tong hop" xfId="1686"/>
    <cellStyle name="T_Du an khoi cong moi nam 2010_Tong hop ra soat von ung 2011 -Chau" xfId="1687"/>
    <cellStyle name="T_Du an khoi cong moi nam 2010_tong hop TPCP" xfId="1688"/>
    <cellStyle name="T_Du an khoi cong moi nam 2010_Tong hop -Yte-Giao thong-Thuy loi-24-6" xfId="1689"/>
    <cellStyle name="T_DU AN TKQH VA CHUAN BI DAU TU NAM 2007 sua ngay 9-11" xfId="1690"/>
    <cellStyle name="T_DU AN TKQH VA CHUAN BI DAU TU NAM 2007 sua ngay 9-11_Bieu mau danh muc du an thuoc CTMTQG nam 2008" xfId="1691"/>
    <cellStyle name="T_DU AN TKQH VA CHUAN BI DAU TU NAM 2007 sua ngay 9-11_Bieu mau danh muc du an thuoc CTMTQG nam 2008_bieu tong hop" xfId="1692"/>
    <cellStyle name="T_DU AN TKQH VA CHUAN BI DAU TU NAM 2007 sua ngay 9-11_Bieu mau danh muc du an thuoc CTMTQG nam 2008_Tong hop ra soat von ung 2011 -Chau" xfId="1693"/>
    <cellStyle name="T_DU AN TKQH VA CHUAN BI DAU TU NAM 2007 sua ngay 9-11_Bieu mau danh muc du an thuoc CTMTQG nam 2008_tong hop TPCP" xfId="1694"/>
    <cellStyle name="T_DU AN TKQH VA CHUAN BI DAU TU NAM 2007 sua ngay 9-11_Bieu mau danh muc du an thuoc CTMTQG nam 2008_Tong hop -Yte-Giao thong-Thuy loi-24-6" xfId="1695"/>
    <cellStyle name="T_DU AN TKQH VA CHUAN BI DAU TU NAM 2007 sua ngay 9-11_Du an khoi cong moi nam 2010" xfId="1696"/>
    <cellStyle name="T_DU AN TKQH VA CHUAN BI DAU TU NAM 2007 sua ngay 9-11_Du an khoi cong moi nam 2010_bieu tong hop" xfId="1697"/>
    <cellStyle name="T_DU AN TKQH VA CHUAN BI DAU TU NAM 2007 sua ngay 9-11_Du an khoi cong moi nam 2010_Tong hop ra soat von ung 2011 -Chau" xfId="1698"/>
    <cellStyle name="T_DU AN TKQH VA CHUAN BI DAU TU NAM 2007 sua ngay 9-11_Du an khoi cong moi nam 2010_tong hop TPCP" xfId="1699"/>
    <cellStyle name="T_DU AN TKQH VA CHUAN BI DAU TU NAM 2007 sua ngay 9-11_Du an khoi cong moi nam 2010_Tong hop -Yte-Giao thong-Thuy loi-24-6" xfId="1700"/>
    <cellStyle name="T_DU AN TKQH VA CHUAN BI DAU TU NAM 2007 sua ngay 9-11_Ket qua phan bo von nam 2008" xfId="1701"/>
    <cellStyle name="T_DU AN TKQH VA CHUAN BI DAU TU NAM 2007 sua ngay 9-11_KH XDCB_2008 lan 2 sua ngay 10-11" xfId="1702"/>
    <cellStyle name="T_du toan dieu chinh  20-8-2006" xfId="1703"/>
    <cellStyle name="T_Du toan khao sat (bo sung 2009)" xfId="1704"/>
    <cellStyle name="T_Ke hoach KTXH  nam 2009_PKT thang 11 nam 2008" xfId="1705"/>
    <cellStyle name="T_Ke hoach KTXH  nam 2009_PKT thang 11 nam 2008_bieu tong hop" xfId="1706"/>
    <cellStyle name="T_Ke hoach KTXH  nam 2009_PKT thang 11 nam 2008_Tong hop ra soat von ung 2011 -Chau" xfId="1707"/>
    <cellStyle name="T_Ke hoach KTXH  nam 2009_PKT thang 11 nam 2008_tong hop TPCP" xfId="1708"/>
    <cellStyle name="T_Ke hoach KTXH  nam 2009_PKT thang 11 nam 2008_Tong hop -Yte-Giao thong-Thuy loi-24-6" xfId="1709"/>
    <cellStyle name="T_Ket qua dau thau" xfId="1710"/>
    <cellStyle name="T_Ket qua dau thau_bieu tong hop" xfId="1711"/>
    <cellStyle name="T_Ket qua dau thau_Tong hop ra soat von ung 2011 -Chau" xfId="1712"/>
    <cellStyle name="T_Ket qua dau thau_tong hop TPCP" xfId="1713"/>
    <cellStyle name="T_Ket qua dau thau_Tong hop -Yte-Giao thong-Thuy loi-24-6" xfId="1714"/>
    <cellStyle name="T_Ket qua phan bo von nam 2008" xfId="1715"/>
    <cellStyle name="T_KH XDCB_2008 lan 2 sua ngay 10-11" xfId="1716"/>
    <cellStyle name="T_Khao satD1" xfId="1717"/>
    <cellStyle name="T_Khao satD1 2" xfId="1718"/>
    <cellStyle name="T_Khoi luong cac hang muc chi tiet-702" xfId="1719"/>
    <cellStyle name="T_KL NT dap nen Dot 3" xfId="1720"/>
    <cellStyle name="T_KL NT Dot 3" xfId="1721"/>
    <cellStyle name="T_Kl VL ranh" xfId="1722"/>
    <cellStyle name="T_KLNMD1" xfId="1723"/>
    <cellStyle name="T_mau bieu doan giam sat 2010 (version 2)" xfId="1724"/>
    <cellStyle name="T_mau KL vach son" xfId="1725"/>
    <cellStyle name="T_Me_Tri_6_07" xfId="1726"/>
    <cellStyle name="T_N2 thay dat (N1-1)" xfId="1727"/>
    <cellStyle name="T_NS Xa(Phuong) TT Hue (05f)" xfId="1728"/>
    <cellStyle name="T_Phu bieu 04 04a 04b" xfId="1729"/>
    <cellStyle name="T_Phu bieu KHKT_ STC" xfId="1730"/>
    <cellStyle name="T_Phuong an can doi nam 2008" xfId="1731"/>
    <cellStyle name="T_Phuong an can doi nam 2008_bieu tong hop" xfId="1732"/>
    <cellStyle name="T_Phuong an can doi nam 2008_Tong hop ra soat von ung 2011 -Chau" xfId="1733"/>
    <cellStyle name="T_Phuong an can doi nam 2008_tong hop TPCP" xfId="1734"/>
    <cellStyle name="T_Phuong an can doi nam 2008_Tong hop -Yte-Giao thong-Thuy loi-24-6" xfId="1735"/>
    <cellStyle name="T_San sat hach moi" xfId="1736"/>
    <cellStyle name="T_Seagame(BTL)" xfId="1737"/>
    <cellStyle name="T_So GTVT" xfId="1738"/>
    <cellStyle name="T_So GTVT_bieu tong hop" xfId="1739"/>
    <cellStyle name="T_So GTVT_Tong hop ra soat von ung 2011 -Chau" xfId="1740"/>
    <cellStyle name="T_So GTVT_tong hop TPCP" xfId="1741"/>
    <cellStyle name="T_So GTVT_Tong hop -Yte-Giao thong-Thuy loi-24-6" xfId="1742"/>
    <cellStyle name="T_SS BVTC cau va cong tuyen Le Chan" xfId="1743"/>
    <cellStyle name="T_TDT + duong(8-5-07)" xfId="1744"/>
    <cellStyle name="T_tham_tra_du_toan" xfId="1745"/>
    <cellStyle name="T_Thiet bi" xfId="1746"/>
    <cellStyle name="T_THKL 1303" xfId="1747"/>
    <cellStyle name="T_Thong ke" xfId="1748"/>
    <cellStyle name="T_Thong ke cong" xfId="1749"/>
    <cellStyle name="T_thong ke giao dan sinh" xfId="1750"/>
    <cellStyle name="T_tien2004" xfId="1751"/>
    <cellStyle name="T_tien2004 2" xfId="1752"/>
    <cellStyle name="T_TKE-ChoDon-sua" xfId="1753"/>
    <cellStyle name="T_Tong hop 3 tinh (11_5)-TTH-QN-QT" xfId="1754"/>
    <cellStyle name="T_Tong hop khoi luong Dot 3" xfId="1755"/>
    <cellStyle name="T_tong hop TPCP" xfId="1756"/>
    <cellStyle name="T_Worksheet in D: ... Hoan thien 5goi theo KL cu 28-06 4.Cong 5goi Coc 33-Km1+490.13 Cong coc 33-km1+490.13" xfId="1757"/>
    <cellStyle name="T_ÿÿÿÿÿ" xfId="1758"/>
    <cellStyle name="Text Indent A" xfId="1759"/>
    <cellStyle name="Text Indent B" xfId="1760"/>
    <cellStyle name="Text Indent B 2" xfId="1761"/>
    <cellStyle name="Text Indent B 3" xfId="1762"/>
    <cellStyle name="Text Indent C" xfId="1763"/>
    <cellStyle name="Text Indent C 2" xfId="1764"/>
    <cellStyle name="Text Indent C 3" xfId="1765"/>
    <cellStyle name="th" xfId="1766"/>
    <cellStyle name="th 2" xfId="1767"/>
    <cellStyle name="than" xfId="1768"/>
    <cellStyle name="þ_x001d_ð¤_x000c_¯þ_x0014__x000d_¨þU_x0001_À_x0004_ _x0015__x000f__x0001__x0001_" xfId="1769"/>
    <cellStyle name="þ_x001d_ð·_x000c_æþ'_x000d_ßþU_x0001_Ø_x0005_ü_x0014__x0007__x0001__x0001_" xfId="1770"/>
    <cellStyle name="þ_x001d_ð·_x000c_æþ'_x000d_ßþU_x0001_Ø_x0005_ü_x0014__x0007__x0001__x0001_ 2" xfId="1771"/>
    <cellStyle name="þ_x001d_ð·_x000c_æþ'_x000d_ßþU_x0001_Ø_x0005_ü_x0014__x0007__x0001__x0001_ 2 2" xfId="1772"/>
    <cellStyle name="þ_x001d_ð·_x000c_æþ'_x000d_ßþU_x0001_Ø_x0005_ü_x0014__x0007__x0001__x0001_ 2 3" xfId="1773"/>
    <cellStyle name="þ_x001d_ðÇ%Uý—&amp;Hý9_x0008_Ÿ s_x000a__x0007__x0001__x0001_" xfId="1774"/>
    <cellStyle name="þ_x001d_ðÇ%Uý—&amp;Hý9_x0008_Ÿ_x0009_s_x000a__x0007__x0001__x0001_" xfId="1775"/>
    <cellStyle name="þ_x001d_ðK_x000c_Fý_x001b__x000d_9ýU_x0001_Ð_x0008_¦)_x0007__x0001__x0001_" xfId="1776"/>
    <cellStyle name="thuong-10" xfId="1777"/>
    <cellStyle name="thuong-11" xfId="1778"/>
    <cellStyle name="Thuyet minh" xfId="1779"/>
    <cellStyle name="Tien1" xfId="1780"/>
    <cellStyle name="Tiêu đề" xfId="1781"/>
    <cellStyle name="Tieu_de_2" xfId="1782"/>
    <cellStyle name="Times New Roman" xfId="1783"/>
    <cellStyle name="tit1" xfId="1784"/>
    <cellStyle name="tit2" xfId="1785"/>
    <cellStyle name="tit3" xfId="1786"/>
    <cellStyle name="tit4" xfId="1787"/>
    <cellStyle name="Title 2" xfId="1788"/>
    <cellStyle name="Tổng" xfId="1789"/>
    <cellStyle name="Tong so" xfId="1790"/>
    <cellStyle name="tong so 1" xfId="1791"/>
    <cellStyle name="Tongcong" xfId="1792"/>
    <cellStyle name="Total 2" xfId="1793"/>
    <cellStyle name="trang" xfId="1794"/>
    <cellStyle name="Trung tính" xfId="1795"/>
    <cellStyle name="tt1" xfId="1796"/>
    <cellStyle name="tuan" xfId="1797"/>
    <cellStyle name="tuan1" xfId="1798"/>
    <cellStyle name="tuan1 2" xfId="1799"/>
    <cellStyle name="tuan1 3" xfId="1800"/>
    <cellStyle name="tuan2" xfId="1801"/>
    <cellStyle name="tuan2 2" xfId="1802"/>
    <cellStyle name="tuan2 3" xfId="1803"/>
    <cellStyle name="tuan3" xfId="1804"/>
    <cellStyle name="tuan3 2" xfId="1805"/>
    <cellStyle name="tuan3 3" xfId="1806"/>
    <cellStyle name="tuan4" xfId="1807"/>
    <cellStyle name="Tusental (0)_pldt" xfId="1808"/>
    <cellStyle name="Tusental_pldt" xfId="1809"/>
    <cellStyle name="u" xfId="1810"/>
    <cellStyle name="ux_3_¼­¿ï-¾È»ê" xfId="1811"/>
    <cellStyle name="Valuta (0)_CALPREZZ" xfId="1812"/>
    <cellStyle name="Valuta_ PESO ELETTR." xfId="1813"/>
    <cellStyle name="Văn bản Cảnh báo" xfId="1814"/>
    <cellStyle name="VANG1" xfId="1815"/>
    <cellStyle name="viet" xfId="1816"/>
    <cellStyle name="viet 2" xfId="1817"/>
    <cellStyle name="viet2" xfId="1818"/>
    <cellStyle name="viet2 2" xfId="1819"/>
    <cellStyle name="VN new romanNormal" xfId="1820"/>
    <cellStyle name="vn time 10" xfId="1821"/>
    <cellStyle name="Vn Time 13" xfId="1822"/>
    <cellStyle name="Vn Time 14" xfId="1823"/>
    <cellStyle name="VN time new roman" xfId="1824"/>
    <cellStyle name="vn_time" xfId="1825"/>
    <cellStyle name="vnbo" xfId="1826"/>
    <cellStyle name="vnhead1" xfId="1827"/>
    <cellStyle name="vnhead2" xfId="1828"/>
    <cellStyle name="vnhead3" xfId="1829"/>
    <cellStyle name="vnhead3 2" xfId="1830"/>
    <cellStyle name="vnhead4" xfId="1831"/>
    <cellStyle name="vntxt1" xfId="1832"/>
    <cellStyle name="vntxt1 2" xfId="1833"/>
    <cellStyle name="vntxt1 2 2" xfId="1834"/>
    <cellStyle name="vntxt1 2 3" xfId="1835"/>
    <cellStyle name="vntxt1 3" xfId="1836"/>
    <cellStyle name="vntxt1 4" xfId="1837"/>
    <cellStyle name="vntxt1 5" xfId="1838"/>
    <cellStyle name="vntxt2" xfId="1839"/>
    <cellStyle name="W?hrung [0]_35ERI8T2gbIEMixb4v26icuOo" xfId="1840"/>
    <cellStyle name="W?hrung_35ERI8T2gbIEMixb4v26icuOo" xfId="1841"/>
    <cellStyle name="Währung [0]_ALLE_ITEMS_280800_EV_NL" xfId="1842"/>
    <cellStyle name="Währung_AKE_100N" xfId="1843"/>
    <cellStyle name="Walutowy [0]_Invoices2001Slovakia" xfId="1844"/>
    <cellStyle name="Walutowy_Invoices2001Slovakia" xfId="1845"/>
    <cellStyle name="Warning Text 2" xfId="1846"/>
    <cellStyle name="wrap" xfId="1847"/>
    <cellStyle name="Wไhrung [0]_35ERI8T2gbIEMixb4v26icuOo" xfId="1848"/>
    <cellStyle name="Wไhrung_35ERI8T2gbIEMixb4v26icuOo" xfId="1849"/>
    <cellStyle name="xuan" xfId="1850"/>
    <cellStyle name="y" xfId="1851"/>
    <cellStyle name="Ý kh¸c_B¶ng 1 (2)" xfId="1852"/>
    <cellStyle name=" [0.00]_ Att. 1- Cover" xfId="1853"/>
    <cellStyle name="_ Att. 1- Cover" xfId="1854"/>
    <cellStyle name="?_ Att. 1- Cover" xfId="1855"/>
    <cellStyle name="똿뗦먛귟 [0.00]_PRODUCT DETAIL Q1" xfId="1856"/>
    <cellStyle name="똿뗦먛귟_PRODUCT DETAIL Q1" xfId="1857"/>
    <cellStyle name="믅됞 [0.00]_PRODUCT DETAIL Q1" xfId="1858"/>
    <cellStyle name="믅됞_PRODUCT DETAIL Q1" xfId="1859"/>
    <cellStyle name="백분율_††††† " xfId="1860"/>
    <cellStyle name="뷭?_BOOKSHIP" xfId="1861"/>
    <cellStyle name="안건회계법인" xfId="1862"/>
    <cellStyle name="콤마 [ - 유형1" xfId="1863"/>
    <cellStyle name="콤마 [ - 유형2" xfId="1864"/>
    <cellStyle name="콤마 [ - 유형3" xfId="1865"/>
    <cellStyle name="콤마 [ - 유형4" xfId="1866"/>
    <cellStyle name="콤마 [ - 유형5" xfId="1867"/>
    <cellStyle name="콤마 [ - 유형6" xfId="1868"/>
    <cellStyle name="콤마 [ - 유형7" xfId="1869"/>
    <cellStyle name="콤마 [ - 유형8" xfId="1870"/>
    <cellStyle name="콤마 [0]_ 비목별 월별기술 " xfId="1871"/>
    <cellStyle name="콤마_ 비목별 월별기술 " xfId="1872"/>
    <cellStyle name="통화 [0]_††††† " xfId="1873"/>
    <cellStyle name="통화_††††† " xfId="1874"/>
    <cellStyle name="표준_ 97년 경영분석(안)" xfId="1875"/>
    <cellStyle name="표줠_Sheet1_1_총괄표 (수출입) (2)" xfId="1876"/>
    <cellStyle name="一般_00Q3902REV.1" xfId="1877"/>
    <cellStyle name="千分位[0]_00Q3902REV.1" xfId="1878"/>
    <cellStyle name="千分位_00Q3902REV.1" xfId="1879"/>
    <cellStyle name="桁区切り [0.00]_BE-BQ" xfId="1880"/>
    <cellStyle name="桁区切り_BE-BQ" xfId="1881"/>
    <cellStyle name="標準_(A1)BOQ " xfId="1882"/>
    <cellStyle name="貨幣 [0]_00Q3902REV.1" xfId="1883"/>
    <cellStyle name="貨幣[0]_BRE" xfId="1884"/>
    <cellStyle name="貨幣_00Q3902REV.1" xfId="1885"/>
    <cellStyle name="通貨 [0.00]_BE-BQ" xfId="1886"/>
    <cellStyle name="通貨_BE-BQ" xfId="1887"/>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2"/>
  <sheetViews>
    <sheetView zoomScale="70" zoomScaleNormal="70" zoomScaleSheetLayoutView="70" zoomScalePageLayoutView="75" workbookViewId="0">
      <pane xSplit="2" ySplit="6" topLeftCell="C13" activePane="bottomRight" state="frozen"/>
      <selection pane="topRight" activeCell="C1" sqref="C1"/>
      <selection pane="bottomLeft" activeCell="A8" sqref="A8"/>
      <selection pane="bottomRight" activeCell="D13" sqref="D13"/>
    </sheetView>
  </sheetViews>
  <sheetFormatPr defaultColWidth="9.140625" defaultRowHeight="18.75"/>
  <cols>
    <col min="1" max="1" width="5.5703125" style="48" bestFit="1" customWidth="1"/>
    <col min="2" max="2" width="40.28515625" style="30" customWidth="1"/>
    <col min="3" max="3" width="11.28515625" style="30" customWidth="1"/>
    <col min="4" max="4" width="17.7109375" style="30" customWidth="1"/>
    <col min="5" max="5" width="10.85546875" style="30" bestFit="1" customWidth="1"/>
    <col min="6" max="6" width="12.5703125" style="30" customWidth="1"/>
    <col min="7" max="7" width="17" style="49" customWidth="1"/>
    <col min="8" max="8" width="24.28515625" style="49" customWidth="1"/>
    <col min="9" max="245" width="9.140625" style="44"/>
    <col min="246" max="246" width="5.5703125" style="44" bestFit="1" customWidth="1"/>
    <col min="247" max="247" width="40.28515625" style="44" customWidth="1"/>
    <col min="248" max="248" width="10.5703125" style="44" bestFit="1" customWidth="1"/>
    <col min="249" max="249" width="20.42578125" style="44" customWidth="1"/>
    <col min="250" max="251" width="9.5703125" style="44" bestFit="1" customWidth="1"/>
    <col min="252" max="252" width="11.85546875" style="44" customWidth="1"/>
    <col min="253" max="253" width="10.7109375" style="44" bestFit="1" customWidth="1"/>
    <col min="254" max="259" width="0" style="44" hidden="1" customWidth="1"/>
    <col min="260" max="260" width="10" style="44" bestFit="1" customWidth="1"/>
    <col min="261" max="262" width="11.85546875" style="44" customWidth="1"/>
    <col min="263" max="263" width="11.85546875" style="44" bestFit="1" customWidth="1"/>
    <col min="264" max="264" width="16.42578125" style="44" customWidth="1"/>
    <col min="265" max="501" width="9.140625" style="44"/>
    <col min="502" max="502" width="5.5703125" style="44" bestFit="1" customWidth="1"/>
    <col min="503" max="503" width="40.28515625" style="44" customWidth="1"/>
    <col min="504" max="504" width="10.5703125" style="44" bestFit="1" customWidth="1"/>
    <col min="505" max="505" width="20.42578125" style="44" customWidth="1"/>
    <col min="506" max="507" width="9.5703125" style="44" bestFit="1" customWidth="1"/>
    <col min="508" max="508" width="11.85546875" style="44" customWidth="1"/>
    <col min="509" max="509" width="10.7109375" style="44" bestFit="1" customWidth="1"/>
    <col min="510" max="515" width="0" style="44" hidden="1" customWidth="1"/>
    <col min="516" max="516" width="10" style="44" bestFit="1" customWidth="1"/>
    <col min="517" max="518" width="11.85546875" style="44" customWidth="1"/>
    <col min="519" max="519" width="11.85546875" style="44" bestFit="1" customWidth="1"/>
    <col min="520" max="520" width="16.42578125" style="44" customWidth="1"/>
    <col min="521" max="757" width="9.140625" style="44"/>
    <col min="758" max="758" width="5.5703125" style="44" bestFit="1" customWidth="1"/>
    <col min="759" max="759" width="40.28515625" style="44" customWidth="1"/>
    <col min="760" max="760" width="10.5703125" style="44" bestFit="1" customWidth="1"/>
    <col min="761" max="761" width="20.42578125" style="44" customWidth="1"/>
    <col min="762" max="763" width="9.5703125" style="44" bestFit="1" customWidth="1"/>
    <col min="764" max="764" width="11.85546875" style="44" customWidth="1"/>
    <col min="765" max="765" width="10.7109375" style="44" bestFit="1" customWidth="1"/>
    <col min="766" max="771" width="0" style="44" hidden="1" customWidth="1"/>
    <col min="772" max="772" width="10" style="44" bestFit="1" customWidth="1"/>
    <col min="773" max="774" width="11.85546875" style="44" customWidth="1"/>
    <col min="775" max="775" width="11.85546875" style="44" bestFit="1" customWidth="1"/>
    <col min="776" max="776" width="16.42578125" style="44" customWidth="1"/>
    <col min="777" max="1013" width="9.140625" style="44"/>
    <col min="1014" max="1014" width="5.5703125" style="44" bestFit="1" customWidth="1"/>
    <col min="1015" max="1015" width="40.28515625" style="44" customWidth="1"/>
    <col min="1016" max="1016" width="10.5703125" style="44" bestFit="1" customWidth="1"/>
    <col min="1017" max="1017" width="20.42578125" style="44" customWidth="1"/>
    <col min="1018" max="1019" width="9.5703125" style="44" bestFit="1" customWidth="1"/>
    <col min="1020" max="1020" width="11.85546875" style="44" customWidth="1"/>
    <col min="1021" max="1021" width="10.7109375" style="44" bestFit="1" customWidth="1"/>
    <col min="1022" max="1027" width="0" style="44" hidden="1" customWidth="1"/>
    <col min="1028" max="1028" width="10" style="44" bestFit="1" customWidth="1"/>
    <col min="1029" max="1030" width="11.85546875" style="44" customWidth="1"/>
    <col min="1031" max="1031" width="11.85546875" style="44" bestFit="1" customWidth="1"/>
    <col min="1032" max="1032" width="16.42578125" style="44" customWidth="1"/>
    <col min="1033" max="1269" width="9.140625" style="44"/>
    <col min="1270" max="1270" width="5.5703125" style="44" bestFit="1" customWidth="1"/>
    <col min="1271" max="1271" width="40.28515625" style="44" customWidth="1"/>
    <col min="1272" max="1272" width="10.5703125" style="44" bestFit="1" customWidth="1"/>
    <col min="1273" max="1273" width="20.42578125" style="44" customWidth="1"/>
    <col min="1274" max="1275" width="9.5703125" style="44" bestFit="1" customWidth="1"/>
    <col min="1276" max="1276" width="11.85546875" style="44" customWidth="1"/>
    <col min="1277" max="1277" width="10.7109375" style="44" bestFit="1" customWidth="1"/>
    <col min="1278" max="1283" width="0" style="44" hidden="1" customWidth="1"/>
    <col min="1284" max="1284" width="10" style="44" bestFit="1" customWidth="1"/>
    <col min="1285" max="1286" width="11.85546875" style="44" customWidth="1"/>
    <col min="1287" max="1287" width="11.85546875" style="44" bestFit="1" customWidth="1"/>
    <col min="1288" max="1288" width="16.42578125" style="44" customWidth="1"/>
    <col min="1289" max="1525" width="9.140625" style="44"/>
    <col min="1526" max="1526" width="5.5703125" style="44" bestFit="1" customWidth="1"/>
    <col min="1527" max="1527" width="40.28515625" style="44" customWidth="1"/>
    <col min="1528" max="1528" width="10.5703125" style="44" bestFit="1" customWidth="1"/>
    <col min="1529" max="1529" width="20.42578125" style="44" customWidth="1"/>
    <col min="1530" max="1531" width="9.5703125" style="44" bestFit="1" customWidth="1"/>
    <col min="1532" max="1532" width="11.85546875" style="44" customWidth="1"/>
    <col min="1533" max="1533" width="10.7109375" style="44" bestFit="1" customWidth="1"/>
    <col min="1534" max="1539" width="0" style="44" hidden="1" customWidth="1"/>
    <col min="1540" max="1540" width="10" style="44" bestFit="1" customWidth="1"/>
    <col min="1541" max="1542" width="11.85546875" style="44" customWidth="1"/>
    <col min="1543" max="1543" width="11.85546875" style="44" bestFit="1" customWidth="1"/>
    <col min="1544" max="1544" width="16.42578125" style="44" customWidth="1"/>
    <col min="1545" max="1781" width="9.140625" style="44"/>
    <col min="1782" max="1782" width="5.5703125" style="44" bestFit="1" customWidth="1"/>
    <col min="1783" max="1783" width="40.28515625" style="44" customWidth="1"/>
    <col min="1784" max="1784" width="10.5703125" style="44" bestFit="1" customWidth="1"/>
    <col min="1785" max="1785" width="20.42578125" style="44" customWidth="1"/>
    <col min="1786" max="1787" width="9.5703125" style="44" bestFit="1" customWidth="1"/>
    <col min="1788" max="1788" width="11.85546875" style="44" customWidth="1"/>
    <col min="1789" max="1789" width="10.7109375" style="44" bestFit="1" customWidth="1"/>
    <col min="1790" max="1795" width="0" style="44" hidden="1" customWidth="1"/>
    <col min="1796" max="1796" width="10" style="44" bestFit="1" customWidth="1"/>
    <col min="1797" max="1798" width="11.85546875" style="44" customWidth="1"/>
    <col min="1799" max="1799" width="11.85546875" style="44" bestFit="1" customWidth="1"/>
    <col min="1800" max="1800" width="16.42578125" style="44" customWidth="1"/>
    <col min="1801" max="2037" width="9.140625" style="44"/>
    <col min="2038" max="2038" width="5.5703125" style="44" bestFit="1" customWidth="1"/>
    <col min="2039" max="2039" width="40.28515625" style="44" customWidth="1"/>
    <col min="2040" max="2040" width="10.5703125" style="44" bestFit="1" customWidth="1"/>
    <col min="2041" max="2041" width="20.42578125" style="44" customWidth="1"/>
    <col min="2042" max="2043" width="9.5703125" style="44" bestFit="1" customWidth="1"/>
    <col min="2044" max="2044" width="11.85546875" style="44" customWidth="1"/>
    <col min="2045" max="2045" width="10.7109375" style="44" bestFit="1" customWidth="1"/>
    <col min="2046" max="2051" width="0" style="44" hidden="1" customWidth="1"/>
    <col min="2052" max="2052" width="10" style="44" bestFit="1" customWidth="1"/>
    <col min="2053" max="2054" width="11.85546875" style="44" customWidth="1"/>
    <col min="2055" max="2055" width="11.85546875" style="44" bestFit="1" customWidth="1"/>
    <col min="2056" max="2056" width="16.42578125" style="44" customWidth="1"/>
    <col min="2057" max="2293" width="9.140625" style="44"/>
    <col min="2294" max="2294" width="5.5703125" style="44" bestFit="1" customWidth="1"/>
    <col min="2295" max="2295" width="40.28515625" style="44" customWidth="1"/>
    <col min="2296" max="2296" width="10.5703125" style="44" bestFit="1" customWidth="1"/>
    <col min="2297" max="2297" width="20.42578125" style="44" customWidth="1"/>
    <col min="2298" max="2299" width="9.5703125" style="44" bestFit="1" customWidth="1"/>
    <col min="2300" max="2300" width="11.85546875" style="44" customWidth="1"/>
    <col min="2301" max="2301" width="10.7109375" style="44" bestFit="1" customWidth="1"/>
    <col min="2302" max="2307" width="0" style="44" hidden="1" customWidth="1"/>
    <col min="2308" max="2308" width="10" style="44" bestFit="1" customWidth="1"/>
    <col min="2309" max="2310" width="11.85546875" style="44" customWidth="1"/>
    <col min="2311" max="2311" width="11.85546875" style="44" bestFit="1" customWidth="1"/>
    <col min="2312" max="2312" width="16.42578125" style="44" customWidth="1"/>
    <col min="2313" max="2549" width="9.140625" style="44"/>
    <col min="2550" max="2550" width="5.5703125" style="44" bestFit="1" customWidth="1"/>
    <col min="2551" max="2551" width="40.28515625" style="44" customWidth="1"/>
    <col min="2552" max="2552" width="10.5703125" style="44" bestFit="1" customWidth="1"/>
    <col min="2553" max="2553" width="20.42578125" style="44" customWidth="1"/>
    <col min="2554" max="2555" width="9.5703125" style="44" bestFit="1" customWidth="1"/>
    <col min="2556" max="2556" width="11.85546875" style="44" customWidth="1"/>
    <col min="2557" max="2557" width="10.7109375" style="44" bestFit="1" customWidth="1"/>
    <col min="2558" max="2563" width="0" style="44" hidden="1" customWidth="1"/>
    <col min="2564" max="2564" width="10" style="44" bestFit="1" customWidth="1"/>
    <col min="2565" max="2566" width="11.85546875" style="44" customWidth="1"/>
    <col min="2567" max="2567" width="11.85546875" style="44" bestFit="1" customWidth="1"/>
    <col min="2568" max="2568" width="16.42578125" style="44" customWidth="1"/>
    <col min="2569" max="2805" width="9.140625" style="44"/>
    <col min="2806" max="2806" width="5.5703125" style="44" bestFit="1" customWidth="1"/>
    <col min="2807" max="2807" width="40.28515625" style="44" customWidth="1"/>
    <col min="2808" max="2808" width="10.5703125" style="44" bestFit="1" customWidth="1"/>
    <col min="2809" max="2809" width="20.42578125" style="44" customWidth="1"/>
    <col min="2810" max="2811" width="9.5703125" style="44" bestFit="1" customWidth="1"/>
    <col min="2812" max="2812" width="11.85546875" style="44" customWidth="1"/>
    <col min="2813" max="2813" width="10.7109375" style="44" bestFit="1" customWidth="1"/>
    <col min="2814" max="2819" width="0" style="44" hidden="1" customWidth="1"/>
    <col min="2820" max="2820" width="10" style="44" bestFit="1" customWidth="1"/>
    <col min="2821" max="2822" width="11.85546875" style="44" customWidth="1"/>
    <col min="2823" max="2823" width="11.85546875" style="44" bestFit="1" customWidth="1"/>
    <col min="2824" max="2824" width="16.42578125" style="44" customWidth="1"/>
    <col min="2825" max="3061" width="9.140625" style="44"/>
    <col min="3062" max="3062" width="5.5703125" style="44" bestFit="1" customWidth="1"/>
    <col min="3063" max="3063" width="40.28515625" style="44" customWidth="1"/>
    <col min="3064" max="3064" width="10.5703125" style="44" bestFit="1" customWidth="1"/>
    <col min="3065" max="3065" width="20.42578125" style="44" customWidth="1"/>
    <col min="3066" max="3067" width="9.5703125" style="44" bestFit="1" customWidth="1"/>
    <col min="3068" max="3068" width="11.85546875" style="44" customWidth="1"/>
    <col min="3069" max="3069" width="10.7109375" style="44" bestFit="1" customWidth="1"/>
    <col min="3070" max="3075" width="0" style="44" hidden="1" customWidth="1"/>
    <col min="3076" max="3076" width="10" style="44" bestFit="1" customWidth="1"/>
    <col min="3077" max="3078" width="11.85546875" style="44" customWidth="1"/>
    <col min="3079" max="3079" width="11.85546875" style="44" bestFit="1" customWidth="1"/>
    <col min="3080" max="3080" width="16.42578125" style="44" customWidth="1"/>
    <col min="3081" max="3317" width="9.140625" style="44"/>
    <col min="3318" max="3318" width="5.5703125" style="44" bestFit="1" customWidth="1"/>
    <col min="3319" max="3319" width="40.28515625" style="44" customWidth="1"/>
    <col min="3320" max="3320" width="10.5703125" style="44" bestFit="1" customWidth="1"/>
    <col min="3321" max="3321" width="20.42578125" style="44" customWidth="1"/>
    <col min="3322" max="3323" width="9.5703125" style="44" bestFit="1" customWidth="1"/>
    <col min="3324" max="3324" width="11.85546875" style="44" customWidth="1"/>
    <col min="3325" max="3325" width="10.7109375" style="44" bestFit="1" customWidth="1"/>
    <col min="3326" max="3331" width="0" style="44" hidden="1" customWidth="1"/>
    <col min="3332" max="3332" width="10" style="44" bestFit="1" customWidth="1"/>
    <col min="3333" max="3334" width="11.85546875" style="44" customWidth="1"/>
    <col min="3335" max="3335" width="11.85546875" style="44" bestFit="1" customWidth="1"/>
    <col min="3336" max="3336" width="16.42578125" style="44" customWidth="1"/>
    <col min="3337" max="3573" width="9.140625" style="44"/>
    <col min="3574" max="3574" width="5.5703125" style="44" bestFit="1" customWidth="1"/>
    <col min="3575" max="3575" width="40.28515625" style="44" customWidth="1"/>
    <col min="3576" max="3576" width="10.5703125" style="44" bestFit="1" customWidth="1"/>
    <col min="3577" max="3577" width="20.42578125" style="44" customWidth="1"/>
    <col min="3578" max="3579" width="9.5703125" style="44" bestFit="1" customWidth="1"/>
    <col min="3580" max="3580" width="11.85546875" style="44" customWidth="1"/>
    <col min="3581" max="3581" width="10.7109375" style="44" bestFit="1" customWidth="1"/>
    <col min="3582" max="3587" width="0" style="44" hidden="1" customWidth="1"/>
    <col min="3588" max="3588" width="10" style="44" bestFit="1" customWidth="1"/>
    <col min="3589" max="3590" width="11.85546875" style="44" customWidth="1"/>
    <col min="3591" max="3591" width="11.85546875" style="44" bestFit="1" customWidth="1"/>
    <col min="3592" max="3592" width="16.42578125" style="44" customWidth="1"/>
    <col min="3593" max="3829" width="9.140625" style="44"/>
    <col min="3830" max="3830" width="5.5703125" style="44" bestFit="1" customWidth="1"/>
    <col min="3831" max="3831" width="40.28515625" style="44" customWidth="1"/>
    <col min="3832" max="3832" width="10.5703125" style="44" bestFit="1" customWidth="1"/>
    <col min="3833" max="3833" width="20.42578125" style="44" customWidth="1"/>
    <col min="3834" max="3835" width="9.5703125" style="44" bestFit="1" customWidth="1"/>
    <col min="3836" max="3836" width="11.85546875" style="44" customWidth="1"/>
    <col min="3837" max="3837" width="10.7109375" style="44" bestFit="1" customWidth="1"/>
    <col min="3838" max="3843" width="0" style="44" hidden="1" customWidth="1"/>
    <col min="3844" max="3844" width="10" style="44" bestFit="1" customWidth="1"/>
    <col min="3845" max="3846" width="11.85546875" style="44" customWidth="1"/>
    <col min="3847" max="3847" width="11.85546875" style="44" bestFit="1" customWidth="1"/>
    <col min="3848" max="3848" width="16.42578125" style="44" customWidth="1"/>
    <col min="3849" max="4085" width="9.140625" style="44"/>
    <col min="4086" max="4086" width="5.5703125" style="44" bestFit="1" customWidth="1"/>
    <col min="4087" max="4087" width="40.28515625" style="44" customWidth="1"/>
    <col min="4088" max="4088" width="10.5703125" style="44" bestFit="1" customWidth="1"/>
    <col min="4089" max="4089" width="20.42578125" style="44" customWidth="1"/>
    <col min="4090" max="4091" width="9.5703125" style="44" bestFit="1" customWidth="1"/>
    <col min="4092" max="4092" width="11.85546875" style="44" customWidth="1"/>
    <col min="4093" max="4093" width="10.7109375" style="44" bestFit="1" customWidth="1"/>
    <col min="4094" max="4099" width="0" style="44" hidden="1" customWidth="1"/>
    <col min="4100" max="4100" width="10" style="44" bestFit="1" customWidth="1"/>
    <col min="4101" max="4102" width="11.85546875" style="44" customWidth="1"/>
    <col min="4103" max="4103" width="11.85546875" style="44" bestFit="1" customWidth="1"/>
    <col min="4104" max="4104" width="16.42578125" style="44" customWidth="1"/>
    <col min="4105" max="4341" width="9.140625" style="44"/>
    <col min="4342" max="4342" width="5.5703125" style="44" bestFit="1" customWidth="1"/>
    <col min="4343" max="4343" width="40.28515625" style="44" customWidth="1"/>
    <col min="4344" max="4344" width="10.5703125" style="44" bestFit="1" customWidth="1"/>
    <col min="4345" max="4345" width="20.42578125" style="44" customWidth="1"/>
    <col min="4346" max="4347" width="9.5703125" style="44" bestFit="1" customWidth="1"/>
    <col min="4348" max="4348" width="11.85546875" style="44" customWidth="1"/>
    <col min="4349" max="4349" width="10.7109375" style="44" bestFit="1" customWidth="1"/>
    <col min="4350" max="4355" width="0" style="44" hidden="1" customWidth="1"/>
    <col min="4356" max="4356" width="10" style="44" bestFit="1" customWidth="1"/>
    <col min="4357" max="4358" width="11.85546875" style="44" customWidth="1"/>
    <col min="4359" max="4359" width="11.85546875" style="44" bestFit="1" customWidth="1"/>
    <col min="4360" max="4360" width="16.42578125" style="44" customWidth="1"/>
    <col min="4361" max="4597" width="9.140625" style="44"/>
    <col min="4598" max="4598" width="5.5703125" style="44" bestFit="1" customWidth="1"/>
    <col min="4599" max="4599" width="40.28515625" style="44" customWidth="1"/>
    <col min="4600" max="4600" width="10.5703125" style="44" bestFit="1" customWidth="1"/>
    <col min="4601" max="4601" width="20.42578125" style="44" customWidth="1"/>
    <col min="4602" max="4603" width="9.5703125" style="44" bestFit="1" customWidth="1"/>
    <col min="4604" max="4604" width="11.85546875" style="44" customWidth="1"/>
    <col min="4605" max="4605" width="10.7109375" style="44" bestFit="1" customWidth="1"/>
    <col min="4606" max="4611" width="0" style="44" hidden="1" customWidth="1"/>
    <col min="4612" max="4612" width="10" style="44" bestFit="1" customWidth="1"/>
    <col min="4613" max="4614" width="11.85546875" style="44" customWidth="1"/>
    <col min="4615" max="4615" width="11.85546875" style="44" bestFit="1" customWidth="1"/>
    <col min="4616" max="4616" width="16.42578125" style="44" customWidth="1"/>
    <col min="4617" max="4853" width="9.140625" style="44"/>
    <col min="4854" max="4854" width="5.5703125" style="44" bestFit="1" customWidth="1"/>
    <col min="4855" max="4855" width="40.28515625" style="44" customWidth="1"/>
    <col min="4856" max="4856" width="10.5703125" style="44" bestFit="1" customWidth="1"/>
    <col min="4857" max="4857" width="20.42578125" style="44" customWidth="1"/>
    <col min="4858" max="4859" width="9.5703125" style="44" bestFit="1" customWidth="1"/>
    <col min="4860" max="4860" width="11.85546875" style="44" customWidth="1"/>
    <col min="4861" max="4861" width="10.7109375" style="44" bestFit="1" customWidth="1"/>
    <col min="4862" max="4867" width="0" style="44" hidden="1" customWidth="1"/>
    <col min="4868" max="4868" width="10" style="44" bestFit="1" customWidth="1"/>
    <col min="4869" max="4870" width="11.85546875" style="44" customWidth="1"/>
    <col min="4871" max="4871" width="11.85546875" style="44" bestFit="1" customWidth="1"/>
    <col min="4872" max="4872" width="16.42578125" style="44" customWidth="1"/>
    <col min="4873" max="5109" width="9.140625" style="44"/>
    <col min="5110" max="5110" width="5.5703125" style="44" bestFit="1" customWidth="1"/>
    <col min="5111" max="5111" width="40.28515625" style="44" customWidth="1"/>
    <col min="5112" max="5112" width="10.5703125" style="44" bestFit="1" customWidth="1"/>
    <col min="5113" max="5113" width="20.42578125" style="44" customWidth="1"/>
    <col min="5114" max="5115" width="9.5703125" style="44" bestFit="1" customWidth="1"/>
    <col min="5116" max="5116" width="11.85546875" style="44" customWidth="1"/>
    <col min="5117" max="5117" width="10.7109375" style="44" bestFit="1" customWidth="1"/>
    <col min="5118" max="5123" width="0" style="44" hidden="1" customWidth="1"/>
    <col min="5124" max="5124" width="10" style="44" bestFit="1" customWidth="1"/>
    <col min="5125" max="5126" width="11.85546875" style="44" customWidth="1"/>
    <col min="5127" max="5127" width="11.85546875" style="44" bestFit="1" customWidth="1"/>
    <col min="5128" max="5128" width="16.42578125" style="44" customWidth="1"/>
    <col min="5129" max="5365" width="9.140625" style="44"/>
    <col min="5366" max="5366" width="5.5703125" style="44" bestFit="1" customWidth="1"/>
    <col min="5367" max="5367" width="40.28515625" style="44" customWidth="1"/>
    <col min="5368" max="5368" width="10.5703125" style="44" bestFit="1" customWidth="1"/>
    <col min="5369" max="5369" width="20.42578125" style="44" customWidth="1"/>
    <col min="5370" max="5371" width="9.5703125" style="44" bestFit="1" customWidth="1"/>
    <col min="5372" max="5372" width="11.85546875" style="44" customWidth="1"/>
    <col min="5373" max="5373" width="10.7109375" style="44" bestFit="1" customWidth="1"/>
    <col min="5374" max="5379" width="0" style="44" hidden="1" customWidth="1"/>
    <col min="5380" max="5380" width="10" style="44" bestFit="1" customWidth="1"/>
    <col min="5381" max="5382" width="11.85546875" style="44" customWidth="1"/>
    <col min="5383" max="5383" width="11.85546875" style="44" bestFit="1" customWidth="1"/>
    <col min="5384" max="5384" width="16.42578125" style="44" customWidth="1"/>
    <col min="5385" max="5621" width="9.140625" style="44"/>
    <col min="5622" max="5622" width="5.5703125" style="44" bestFit="1" customWidth="1"/>
    <col min="5623" max="5623" width="40.28515625" style="44" customWidth="1"/>
    <col min="5624" max="5624" width="10.5703125" style="44" bestFit="1" customWidth="1"/>
    <col min="5625" max="5625" width="20.42578125" style="44" customWidth="1"/>
    <col min="5626" max="5627" width="9.5703125" style="44" bestFit="1" customWidth="1"/>
    <col min="5628" max="5628" width="11.85546875" style="44" customWidth="1"/>
    <col min="5629" max="5629" width="10.7109375" style="44" bestFit="1" customWidth="1"/>
    <col min="5630" max="5635" width="0" style="44" hidden="1" customWidth="1"/>
    <col min="5636" max="5636" width="10" style="44" bestFit="1" customWidth="1"/>
    <col min="5637" max="5638" width="11.85546875" style="44" customWidth="1"/>
    <col min="5639" max="5639" width="11.85546875" style="44" bestFit="1" customWidth="1"/>
    <col min="5640" max="5640" width="16.42578125" style="44" customWidth="1"/>
    <col min="5641" max="5877" width="9.140625" style="44"/>
    <col min="5878" max="5878" width="5.5703125" style="44" bestFit="1" customWidth="1"/>
    <col min="5879" max="5879" width="40.28515625" style="44" customWidth="1"/>
    <col min="5880" max="5880" width="10.5703125" style="44" bestFit="1" customWidth="1"/>
    <col min="5881" max="5881" width="20.42578125" style="44" customWidth="1"/>
    <col min="5882" max="5883" width="9.5703125" style="44" bestFit="1" customWidth="1"/>
    <col min="5884" max="5884" width="11.85546875" style="44" customWidth="1"/>
    <col min="5885" max="5885" width="10.7109375" style="44" bestFit="1" customWidth="1"/>
    <col min="5886" max="5891" width="0" style="44" hidden="1" customWidth="1"/>
    <col min="5892" max="5892" width="10" style="44" bestFit="1" customWidth="1"/>
    <col min="5893" max="5894" width="11.85546875" style="44" customWidth="1"/>
    <col min="5895" max="5895" width="11.85546875" style="44" bestFit="1" customWidth="1"/>
    <col min="5896" max="5896" width="16.42578125" style="44" customWidth="1"/>
    <col min="5897" max="6133" width="9.140625" style="44"/>
    <col min="6134" max="6134" width="5.5703125" style="44" bestFit="1" customWidth="1"/>
    <col min="6135" max="6135" width="40.28515625" style="44" customWidth="1"/>
    <col min="6136" max="6136" width="10.5703125" style="44" bestFit="1" customWidth="1"/>
    <col min="6137" max="6137" width="20.42578125" style="44" customWidth="1"/>
    <col min="6138" max="6139" width="9.5703125" style="44" bestFit="1" customWidth="1"/>
    <col min="6140" max="6140" width="11.85546875" style="44" customWidth="1"/>
    <col min="6141" max="6141" width="10.7109375" style="44" bestFit="1" customWidth="1"/>
    <col min="6142" max="6147" width="0" style="44" hidden="1" customWidth="1"/>
    <col min="6148" max="6148" width="10" style="44" bestFit="1" customWidth="1"/>
    <col min="6149" max="6150" width="11.85546875" style="44" customWidth="1"/>
    <col min="6151" max="6151" width="11.85546875" style="44" bestFit="1" customWidth="1"/>
    <col min="6152" max="6152" width="16.42578125" style="44" customWidth="1"/>
    <col min="6153" max="6389" width="9.140625" style="44"/>
    <col min="6390" max="6390" width="5.5703125" style="44" bestFit="1" customWidth="1"/>
    <col min="6391" max="6391" width="40.28515625" style="44" customWidth="1"/>
    <col min="6392" max="6392" width="10.5703125" style="44" bestFit="1" customWidth="1"/>
    <col min="6393" max="6393" width="20.42578125" style="44" customWidth="1"/>
    <col min="6394" max="6395" width="9.5703125" style="44" bestFit="1" customWidth="1"/>
    <col min="6396" max="6396" width="11.85546875" style="44" customWidth="1"/>
    <col min="6397" max="6397" width="10.7109375" style="44" bestFit="1" customWidth="1"/>
    <col min="6398" max="6403" width="0" style="44" hidden="1" customWidth="1"/>
    <col min="6404" max="6404" width="10" style="44" bestFit="1" customWidth="1"/>
    <col min="6405" max="6406" width="11.85546875" style="44" customWidth="1"/>
    <col min="6407" max="6407" width="11.85546875" style="44" bestFit="1" customWidth="1"/>
    <col min="6408" max="6408" width="16.42578125" style="44" customWidth="1"/>
    <col min="6409" max="6645" width="9.140625" style="44"/>
    <col min="6646" max="6646" width="5.5703125" style="44" bestFit="1" customWidth="1"/>
    <col min="6647" max="6647" width="40.28515625" style="44" customWidth="1"/>
    <col min="6648" max="6648" width="10.5703125" style="44" bestFit="1" customWidth="1"/>
    <col min="6649" max="6649" width="20.42578125" style="44" customWidth="1"/>
    <col min="6650" max="6651" width="9.5703125" style="44" bestFit="1" customWidth="1"/>
    <col min="6652" max="6652" width="11.85546875" style="44" customWidth="1"/>
    <col min="6653" max="6653" width="10.7109375" style="44" bestFit="1" customWidth="1"/>
    <col min="6654" max="6659" width="0" style="44" hidden="1" customWidth="1"/>
    <col min="6660" max="6660" width="10" style="44" bestFit="1" customWidth="1"/>
    <col min="6661" max="6662" width="11.85546875" style="44" customWidth="1"/>
    <col min="6663" max="6663" width="11.85546875" style="44" bestFit="1" customWidth="1"/>
    <col min="6664" max="6664" width="16.42578125" style="44" customWidth="1"/>
    <col min="6665" max="6901" width="9.140625" style="44"/>
    <col min="6902" max="6902" width="5.5703125" style="44" bestFit="1" customWidth="1"/>
    <col min="6903" max="6903" width="40.28515625" style="44" customWidth="1"/>
    <col min="6904" max="6904" width="10.5703125" style="44" bestFit="1" customWidth="1"/>
    <col min="6905" max="6905" width="20.42578125" style="44" customWidth="1"/>
    <col min="6906" max="6907" width="9.5703125" style="44" bestFit="1" customWidth="1"/>
    <col min="6908" max="6908" width="11.85546875" style="44" customWidth="1"/>
    <col min="6909" max="6909" width="10.7109375" style="44" bestFit="1" customWidth="1"/>
    <col min="6910" max="6915" width="0" style="44" hidden="1" customWidth="1"/>
    <col min="6916" max="6916" width="10" style="44" bestFit="1" customWidth="1"/>
    <col min="6917" max="6918" width="11.85546875" style="44" customWidth="1"/>
    <col min="6919" max="6919" width="11.85546875" style="44" bestFit="1" customWidth="1"/>
    <col min="6920" max="6920" width="16.42578125" style="44" customWidth="1"/>
    <col min="6921" max="7157" width="9.140625" style="44"/>
    <col min="7158" max="7158" width="5.5703125" style="44" bestFit="1" customWidth="1"/>
    <col min="7159" max="7159" width="40.28515625" style="44" customWidth="1"/>
    <col min="7160" max="7160" width="10.5703125" style="44" bestFit="1" customWidth="1"/>
    <col min="7161" max="7161" width="20.42578125" style="44" customWidth="1"/>
    <col min="7162" max="7163" width="9.5703125" style="44" bestFit="1" customWidth="1"/>
    <col min="7164" max="7164" width="11.85546875" style="44" customWidth="1"/>
    <col min="7165" max="7165" width="10.7109375" style="44" bestFit="1" customWidth="1"/>
    <col min="7166" max="7171" width="0" style="44" hidden="1" customWidth="1"/>
    <col min="7172" max="7172" width="10" style="44" bestFit="1" customWidth="1"/>
    <col min="7173" max="7174" width="11.85546875" style="44" customWidth="1"/>
    <col min="7175" max="7175" width="11.85546875" style="44" bestFit="1" customWidth="1"/>
    <col min="7176" max="7176" width="16.42578125" style="44" customWidth="1"/>
    <col min="7177" max="7413" width="9.140625" style="44"/>
    <col min="7414" max="7414" width="5.5703125" style="44" bestFit="1" customWidth="1"/>
    <col min="7415" max="7415" width="40.28515625" style="44" customWidth="1"/>
    <col min="7416" max="7416" width="10.5703125" style="44" bestFit="1" customWidth="1"/>
    <col min="7417" max="7417" width="20.42578125" style="44" customWidth="1"/>
    <col min="7418" max="7419" width="9.5703125" style="44" bestFit="1" customWidth="1"/>
    <col min="7420" max="7420" width="11.85546875" style="44" customWidth="1"/>
    <col min="7421" max="7421" width="10.7109375" style="44" bestFit="1" customWidth="1"/>
    <col min="7422" max="7427" width="0" style="44" hidden="1" customWidth="1"/>
    <col min="7428" max="7428" width="10" style="44" bestFit="1" customWidth="1"/>
    <col min="7429" max="7430" width="11.85546875" style="44" customWidth="1"/>
    <col min="7431" max="7431" width="11.85546875" style="44" bestFit="1" customWidth="1"/>
    <col min="7432" max="7432" width="16.42578125" style="44" customWidth="1"/>
    <col min="7433" max="7669" width="9.140625" style="44"/>
    <col min="7670" max="7670" width="5.5703125" style="44" bestFit="1" customWidth="1"/>
    <col min="7671" max="7671" width="40.28515625" style="44" customWidth="1"/>
    <col min="7672" max="7672" width="10.5703125" style="44" bestFit="1" customWidth="1"/>
    <col min="7673" max="7673" width="20.42578125" style="44" customWidth="1"/>
    <col min="7674" max="7675" width="9.5703125" style="44" bestFit="1" customWidth="1"/>
    <col min="7676" max="7676" width="11.85546875" style="44" customWidth="1"/>
    <col min="7677" max="7677" width="10.7109375" style="44" bestFit="1" customWidth="1"/>
    <col min="7678" max="7683" width="0" style="44" hidden="1" customWidth="1"/>
    <col min="7684" max="7684" width="10" style="44" bestFit="1" customWidth="1"/>
    <col min="7685" max="7686" width="11.85546875" style="44" customWidth="1"/>
    <col min="7687" max="7687" width="11.85546875" style="44" bestFit="1" customWidth="1"/>
    <col min="7688" max="7688" width="16.42578125" style="44" customWidth="1"/>
    <col min="7689" max="7925" width="9.140625" style="44"/>
    <col min="7926" max="7926" width="5.5703125" style="44" bestFit="1" customWidth="1"/>
    <col min="7927" max="7927" width="40.28515625" style="44" customWidth="1"/>
    <col min="7928" max="7928" width="10.5703125" style="44" bestFit="1" customWidth="1"/>
    <col min="7929" max="7929" width="20.42578125" style="44" customWidth="1"/>
    <col min="7930" max="7931" width="9.5703125" style="44" bestFit="1" customWidth="1"/>
    <col min="7932" max="7932" width="11.85546875" style="44" customWidth="1"/>
    <col min="7933" max="7933" width="10.7109375" style="44" bestFit="1" customWidth="1"/>
    <col min="7934" max="7939" width="0" style="44" hidden="1" customWidth="1"/>
    <col min="7940" max="7940" width="10" style="44" bestFit="1" customWidth="1"/>
    <col min="7941" max="7942" width="11.85546875" style="44" customWidth="1"/>
    <col min="7943" max="7943" width="11.85546875" style="44" bestFit="1" customWidth="1"/>
    <col min="7944" max="7944" width="16.42578125" style="44" customWidth="1"/>
    <col min="7945" max="8181" width="9.140625" style="44"/>
    <col min="8182" max="8182" width="5.5703125" style="44" bestFit="1" customWidth="1"/>
    <col min="8183" max="8183" width="40.28515625" style="44" customWidth="1"/>
    <col min="8184" max="8184" width="10.5703125" style="44" bestFit="1" customWidth="1"/>
    <col min="8185" max="8185" width="20.42578125" style="44" customWidth="1"/>
    <col min="8186" max="8187" width="9.5703125" style="44" bestFit="1" customWidth="1"/>
    <col min="8188" max="8188" width="11.85546875" style="44" customWidth="1"/>
    <col min="8189" max="8189" width="10.7109375" style="44" bestFit="1" customWidth="1"/>
    <col min="8190" max="8195" width="0" style="44" hidden="1" customWidth="1"/>
    <col min="8196" max="8196" width="10" style="44" bestFit="1" customWidth="1"/>
    <col min="8197" max="8198" width="11.85546875" style="44" customWidth="1"/>
    <col min="8199" max="8199" width="11.85546875" style="44" bestFit="1" customWidth="1"/>
    <col min="8200" max="8200" width="16.42578125" style="44" customWidth="1"/>
    <col min="8201" max="8437" width="9.140625" style="44"/>
    <col min="8438" max="8438" width="5.5703125" style="44" bestFit="1" customWidth="1"/>
    <col min="8439" max="8439" width="40.28515625" style="44" customWidth="1"/>
    <col min="8440" max="8440" width="10.5703125" style="44" bestFit="1" customWidth="1"/>
    <col min="8441" max="8441" width="20.42578125" style="44" customWidth="1"/>
    <col min="8442" max="8443" width="9.5703125" style="44" bestFit="1" customWidth="1"/>
    <col min="8444" max="8444" width="11.85546875" style="44" customWidth="1"/>
    <col min="8445" max="8445" width="10.7109375" style="44" bestFit="1" customWidth="1"/>
    <col min="8446" max="8451" width="0" style="44" hidden="1" customWidth="1"/>
    <col min="8452" max="8452" width="10" style="44" bestFit="1" customWidth="1"/>
    <col min="8453" max="8454" width="11.85546875" style="44" customWidth="1"/>
    <col min="8455" max="8455" width="11.85546875" style="44" bestFit="1" customWidth="1"/>
    <col min="8456" max="8456" width="16.42578125" style="44" customWidth="1"/>
    <col min="8457" max="8693" width="9.140625" style="44"/>
    <col min="8694" max="8694" width="5.5703125" style="44" bestFit="1" customWidth="1"/>
    <col min="8695" max="8695" width="40.28515625" style="44" customWidth="1"/>
    <col min="8696" max="8696" width="10.5703125" style="44" bestFit="1" customWidth="1"/>
    <col min="8697" max="8697" width="20.42578125" style="44" customWidth="1"/>
    <col min="8698" max="8699" width="9.5703125" style="44" bestFit="1" customWidth="1"/>
    <col min="8700" max="8700" width="11.85546875" style="44" customWidth="1"/>
    <col min="8701" max="8701" width="10.7109375" style="44" bestFit="1" customWidth="1"/>
    <col min="8702" max="8707" width="0" style="44" hidden="1" customWidth="1"/>
    <col min="8708" max="8708" width="10" style="44" bestFit="1" customWidth="1"/>
    <col min="8709" max="8710" width="11.85546875" style="44" customWidth="1"/>
    <col min="8711" max="8711" width="11.85546875" style="44" bestFit="1" customWidth="1"/>
    <col min="8712" max="8712" width="16.42578125" style="44" customWidth="1"/>
    <col min="8713" max="8949" width="9.140625" style="44"/>
    <col min="8950" max="8950" width="5.5703125" style="44" bestFit="1" customWidth="1"/>
    <col min="8951" max="8951" width="40.28515625" style="44" customWidth="1"/>
    <col min="8952" max="8952" width="10.5703125" style="44" bestFit="1" customWidth="1"/>
    <col min="8953" max="8953" width="20.42578125" style="44" customWidth="1"/>
    <col min="8954" max="8955" width="9.5703125" style="44" bestFit="1" customWidth="1"/>
    <col min="8956" max="8956" width="11.85546875" style="44" customWidth="1"/>
    <col min="8957" max="8957" width="10.7109375" style="44" bestFit="1" customWidth="1"/>
    <col min="8958" max="8963" width="0" style="44" hidden="1" customWidth="1"/>
    <col min="8964" max="8964" width="10" style="44" bestFit="1" customWidth="1"/>
    <col min="8965" max="8966" width="11.85546875" style="44" customWidth="1"/>
    <col min="8967" max="8967" width="11.85546875" style="44" bestFit="1" customWidth="1"/>
    <col min="8968" max="8968" width="16.42578125" style="44" customWidth="1"/>
    <col min="8969" max="9205" width="9.140625" style="44"/>
    <col min="9206" max="9206" width="5.5703125" style="44" bestFit="1" customWidth="1"/>
    <col min="9207" max="9207" width="40.28515625" style="44" customWidth="1"/>
    <col min="9208" max="9208" width="10.5703125" style="44" bestFit="1" customWidth="1"/>
    <col min="9209" max="9209" width="20.42578125" style="44" customWidth="1"/>
    <col min="9210" max="9211" width="9.5703125" style="44" bestFit="1" customWidth="1"/>
    <col min="9212" max="9212" width="11.85546875" style="44" customWidth="1"/>
    <col min="9213" max="9213" width="10.7109375" style="44" bestFit="1" customWidth="1"/>
    <col min="9214" max="9219" width="0" style="44" hidden="1" customWidth="1"/>
    <col min="9220" max="9220" width="10" style="44" bestFit="1" customWidth="1"/>
    <col min="9221" max="9222" width="11.85546875" style="44" customWidth="1"/>
    <col min="9223" max="9223" width="11.85546875" style="44" bestFit="1" customWidth="1"/>
    <col min="9224" max="9224" width="16.42578125" style="44" customWidth="1"/>
    <col min="9225" max="9461" width="9.140625" style="44"/>
    <col min="9462" max="9462" width="5.5703125" style="44" bestFit="1" customWidth="1"/>
    <col min="9463" max="9463" width="40.28515625" style="44" customWidth="1"/>
    <col min="9464" max="9464" width="10.5703125" style="44" bestFit="1" customWidth="1"/>
    <col min="9465" max="9465" width="20.42578125" style="44" customWidth="1"/>
    <col min="9466" max="9467" width="9.5703125" style="44" bestFit="1" customWidth="1"/>
    <col min="9468" max="9468" width="11.85546875" style="44" customWidth="1"/>
    <col min="9469" max="9469" width="10.7109375" style="44" bestFit="1" customWidth="1"/>
    <col min="9470" max="9475" width="0" style="44" hidden="1" customWidth="1"/>
    <col min="9476" max="9476" width="10" style="44" bestFit="1" customWidth="1"/>
    <col min="9477" max="9478" width="11.85546875" style="44" customWidth="1"/>
    <col min="9479" max="9479" width="11.85546875" style="44" bestFit="1" customWidth="1"/>
    <col min="9480" max="9480" width="16.42578125" style="44" customWidth="1"/>
    <col min="9481" max="9717" width="9.140625" style="44"/>
    <col min="9718" max="9718" width="5.5703125" style="44" bestFit="1" customWidth="1"/>
    <col min="9719" max="9719" width="40.28515625" style="44" customWidth="1"/>
    <col min="9720" max="9720" width="10.5703125" style="44" bestFit="1" customWidth="1"/>
    <col min="9721" max="9721" width="20.42578125" style="44" customWidth="1"/>
    <col min="9722" max="9723" width="9.5703125" style="44" bestFit="1" customWidth="1"/>
    <col min="9724" max="9724" width="11.85546875" style="44" customWidth="1"/>
    <col min="9725" max="9725" width="10.7109375" style="44" bestFit="1" customWidth="1"/>
    <col min="9726" max="9731" width="0" style="44" hidden="1" customWidth="1"/>
    <col min="9732" max="9732" width="10" style="44" bestFit="1" customWidth="1"/>
    <col min="9733" max="9734" width="11.85546875" style="44" customWidth="1"/>
    <col min="9735" max="9735" width="11.85546875" style="44" bestFit="1" customWidth="1"/>
    <col min="9736" max="9736" width="16.42578125" style="44" customWidth="1"/>
    <col min="9737" max="9973" width="9.140625" style="44"/>
    <col min="9974" max="9974" width="5.5703125" style="44" bestFit="1" customWidth="1"/>
    <col min="9975" max="9975" width="40.28515625" style="44" customWidth="1"/>
    <col min="9976" max="9976" width="10.5703125" style="44" bestFit="1" customWidth="1"/>
    <col min="9977" max="9977" width="20.42578125" style="44" customWidth="1"/>
    <col min="9978" max="9979" width="9.5703125" style="44" bestFit="1" customWidth="1"/>
    <col min="9980" max="9980" width="11.85546875" style="44" customWidth="1"/>
    <col min="9981" max="9981" width="10.7109375" style="44" bestFit="1" customWidth="1"/>
    <col min="9982" max="9987" width="0" style="44" hidden="1" customWidth="1"/>
    <col min="9988" max="9988" width="10" style="44" bestFit="1" customWidth="1"/>
    <col min="9989" max="9990" width="11.85546875" style="44" customWidth="1"/>
    <col min="9991" max="9991" width="11.85546875" style="44" bestFit="1" customWidth="1"/>
    <col min="9992" max="9992" width="16.42578125" style="44" customWidth="1"/>
    <col min="9993" max="10229" width="9.140625" style="44"/>
    <col min="10230" max="10230" width="5.5703125" style="44" bestFit="1" customWidth="1"/>
    <col min="10231" max="10231" width="40.28515625" style="44" customWidth="1"/>
    <col min="10232" max="10232" width="10.5703125" style="44" bestFit="1" customWidth="1"/>
    <col min="10233" max="10233" width="20.42578125" style="44" customWidth="1"/>
    <col min="10234" max="10235" width="9.5703125" style="44" bestFit="1" customWidth="1"/>
    <col min="10236" max="10236" width="11.85546875" style="44" customWidth="1"/>
    <col min="10237" max="10237" width="10.7109375" style="44" bestFit="1" customWidth="1"/>
    <col min="10238" max="10243" width="0" style="44" hidden="1" customWidth="1"/>
    <col min="10244" max="10244" width="10" style="44" bestFit="1" customWidth="1"/>
    <col min="10245" max="10246" width="11.85546875" style="44" customWidth="1"/>
    <col min="10247" max="10247" width="11.85546875" style="44" bestFit="1" customWidth="1"/>
    <col min="10248" max="10248" width="16.42578125" style="44" customWidth="1"/>
    <col min="10249" max="10485" width="9.140625" style="44"/>
    <col min="10486" max="10486" width="5.5703125" style="44" bestFit="1" customWidth="1"/>
    <col min="10487" max="10487" width="40.28515625" style="44" customWidth="1"/>
    <col min="10488" max="10488" width="10.5703125" style="44" bestFit="1" customWidth="1"/>
    <col min="10489" max="10489" width="20.42578125" style="44" customWidth="1"/>
    <col min="10490" max="10491" width="9.5703125" style="44" bestFit="1" customWidth="1"/>
    <col min="10492" max="10492" width="11.85546875" style="44" customWidth="1"/>
    <col min="10493" max="10493" width="10.7109375" style="44" bestFit="1" customWidth="1"/>
    <col min="10494" max="10499" width="0" style="44" hidden="1" customWidth="1"/>
    <col min="10500" max="10500" width="10" style="44" bestFit="1" customWidth="1"/>
    <col min="10501" max="10502" width="11.85546875" style="44" customWidth="1"/>
    <col min="10503" max="10503" width="11.85546875" style="44" bestFit="1" customWidth="1"/>
    <col min="10504" max="10504" width="16.42578125" style="44" customWidth="1"/>
    <col min="10505" max="10741" width="9.140625" style="44"/>
    <col min="10742" max="10742" width="5.5703125" style="44" bestFit="1" customWidth="1"/>
    <col min="10743" max="10743" width="40.28515625" style="44" customWidth="1"/>
    <col min="10744" max="10744" width="10.5703125" style="44" bestFit="1" customWidth="1"/>
    <col min="10745" max="10745" width="20.42578125" style="44" customWidth="1"/>
    <col min="10746" max="10747" width="9.5703125" style="44" bestFit="1" customWidth="1"/>
    <col min="10748" max="10748" width="11.85546875" style="44" customWidth="1"/>
    <col min="10749" max="10749" width="10.7109375" style="44" bestFit="1" customWidth="1"/>
    <col min="10750" max="10755" width="0" style="44" hidden="1" customWidth="1"/>
    <col min="10756" max="10756" width="10" style="44" bestFit="1" customWidth="1"/>
    <col min="10757" max="10758" width="11.85546875" style="44" customWidth="1"/>
    <col min="10759" max="10759" width="11.85546875" style="44" bestFit="1" customWidth="1"/>
    <col min="10760" max="10760" width="16.42578125" style="44" customWidth="1"/>
    <col min="10761" max="10997" width="9.140625" style="44"/>
    <col min="10998" max="10998" width="5.5703125" style="44" bestFit="1" customWidth="1"/>
    <col min="10999" max="10999" width="40.28515625" style="44" customWidth="1"/>
    <col min="11000" max="11000" width="10.5703125" style="44" bestFit="1" customWidth="1"/>
    <col min="11001" max="11001" width="20.42578125" style="44" customWidth="1"/>
    <col min="11002" max="11003" width="9.5703125" style="44" bestFit="1" customWidth="1"/>
    <col min="11004" max="11004" width="11.85546875" style="44" customWidth="1"/>
    <col min="11005" max="11005" width="10.7109375" style="44" bestFit="1" customWidth="1"/>
    <col min="11006" max="11011" width="0" style="44" hidden="1" customWidth="1"/>
    <col min="11012" max="11012" width="10" style="44" bestFit="1" customWidth="1"/>
    <col min="11013" max="11014" width="11.85546875" style="44" customWidth="1"/>
    <col min="11015" max="11015" width="11.85546875" style="44" bestFit="1" customWidth="1"/>
    <col min="11016" max="11016" width="16.42578125" style="44" customWidth="1"/>
    <col min="11017" max="11253" width="9.140625" style="44"/>
    <col min="11254" max="11254" width="5.5703125" style="44" bestFit="1" customWidth="1"/>
    <col min="11255" max="11255" width="40.28515625" style="44" customWidth="1"/>
    <col min="11256" max="11256" width="10.5703125" style="44" bestFit="1" customWidth="1"/>
    <col min="11257" max="11257" width="20.42578125" style="44" customWidth="1"/>
    <col min="11258" max="11259" width="9.5703125" style="44" bestFit="1" customWidth="1"/>
    <col min="11260" max="11260" width="11.85546875" style="44" customWidth="1"/>
    <col min="11261" max="11261" width="10.7109375" style="44" bestFit="1" customWidth="1"/>
    <col min="11262" max="11267" width="0" style="44" hidden="1" customWidth="1"/>
    <col min="11268" max="11268" width="10" style="44" bestFit="1" customWidth="1"/>
    <col min="11269" max="11270" width="11.85546875" style="44" customWidth="1"/>
    <col min="11271" max="11271" width="11.85546875" style="44" bestFit="1" customWidth="1"/>
    <col min="11272" max="11272" width="16.42578125" style="44" customWidth="1"/>
    <col min="11273" max="11509" width="9.140625" style="44"/>
    <col min="11510" max="11510" width="5.5703125" style="44" bestFit="1" customWidth="1"/>
    <col min="11511" max="11511" width="40.28515625" style="44" customWidth="1"/>
    <col min="11512" max="11512" width="10.5703125" style="44" bestFit="1" customWidth="1"/>
    <col min="11513" max="11513" width="20.42578125" style="44" customWidth="1"/>
    <col min="11514" max="11515" width="9.5703125" style="44" bestFit="1" customWidth="1"/>
    <col min="11516" max="11516" width="11.85546875" style="44" customWidth="1"/>
    <col min="11517" max="11517" width="10.7109375" style="44" bestFit="1" customWidth="1"/>
    <col min="11518" max="11523" width="0" style="44" hidden="1" customWidth="1"/>
    <col min="11524" max="11524" width="10" style="44" bestFit="1" customWidth="1"/>
    <col min="11525" max="11526" width="11.85546875" style="44" customWidth="1"/>
    <col min="11527" max="11527" width="11.85546875" style="44" bestFit="1" customWidth="1"/>
    <col min="11528" max="11528" width="16.42578125" style="44" customWidth="1"/>
    <col min="11529" max="11765" width="9.140625" style="44"/>
    <col min="11766" max="11766" width="5.5703125" style="44" bestFit="1" customWidth="1"/>
    <col min="11767" max="11767" width="40.28515625" style="44" customWidth="1"/>
    <col min="11768" max="11768" width="10.5703125" style="44" bestFit="1" customWidth="1"/>
    <col min="11769" max="11769" width="20.42578125" style="44" customWidth="1"/>
    <col min="11770" max="11771" width="9.5703125" style="44" bestFit="1" customWidth="1"/>
    <col min="11772" max="11772" width="11.85546875" style="44" customWidth="1"/>
    <col min="11773" max="11773" width="10.7109375" style="44" bestFit="1" customWidth="1"/>
    <col min="11774" max="11779" width="0" style="44" hidden="1" customWidth="1"/>
    <col min="11780" max="11780" width="10" style="44" bestFit="1" customWidth="1"/>
    <col min="11781" max="11782" width="11.85546875" style="44" customWidth="1"/>
    <col min="11783" max="11783" width="11.85546875" style="44" bestFit="1" customWidth="1"/>
    <col min="11784" max="11784" width="16.42578125" style="44" customWidth="1"/>
    <col min="11785" max="12021" width="9.140625" style="44"/>
    <col min="12022" max="12022" width="5.5703125" style="44" bestFit="1" customWidth="1"/>
    <col min="12023" max="12023" width="40.28515625" style="44" customWidth="1"/>
    <col min="12024" max="12024" width="10.5703125" style="44" bestFit="1" customWidth="1"/>
    <col min="12025" max="12025" width="20.42578125" style="44" customWidth="1"/>
    <col min="12026" max="12027" width="9.5703125" style="44" bestFit="1" customWidth="1"/>
    <col min="12028" max="12028" width="11.85546875" style="44" customWidth="1"/>
    <col min="12029" max="12029" width="10.7109375" style="44" bestFit="1" customWidth="1"/>
    <col min="12030" max="12035" width="0" style="44" hidden="1" customWidth="1"/>
    <col min="12036" max="12036" width="10" style="44" bestFit="1" customWidth="1"/>
    <col min="12037" max="12038" width="11.85546875" style="44" customWidth="1"/>
    <col min="12039" max="12039" width="11.85546875" style="44" bestFit="1" customWidth="1"/>
    <col min="12040" max="12040" width="16.42578125" style="44" customWidth="1"/>
    <col min="12041" max="12277" width="9.140625" style="44"/>
    <col min="12278" max="12278" width="5.5703125" style="44" bestFit="1" customWidth="1"/>
    <col min="12279" max="12279" width="40.28515625" style="44" customWidth="1"/>
    <col min="12280" max="12280" width="10.5703125" style="44" bestFit="1" customWidth="1"/>
    <col min="12281" max="12281" width="20.42578125" style="44" customWidth="1"/>
    <col min="12282" max="12283" width="9.5703125" style="44" bestFit="1" customWidth="1"/>
    <col min="12284" max="12284" width="11.85546875" style="44" customWidth="1"/>
    <col min="12285" max="12285" width="10.7109375" style="44" bestFit="1" customWidth="1"/>
    <col min="12286" max="12291" width="0" style="44" hidden="1" customWidth="1"/>
    <col min="12292" max="12292" width="10" style="44" bestFit="1" customWidth="1"/>
    <col min="12293" max="12294" width="11.85546875" style="44" customWidth="1"/>
    <col min="12295" max="12295" width="11.85546875" style="44" bestFit="1" customWidth="1"/>
    <col min="12296" max="12296" width="16.42578125" style="44" customWidth="1"/>
    <col min="12297" max="12533" width="9.140625" style="44"/>
    <col min="12534" max="12534" width="5.5703125" style="44" bestFit="1" customWidth="1"/>
    <col min="12535" max="12535" width="40.28515625" style="44" customWidth="1"/>
    <col min="12536" max="12536" width="10.5703125" style="44" bestFit="1" customWidth="1"/>
    <col min="12537" max="12537" width="20.42578125" style="44" customWidth="1"/>
    <col min="12538" max="12539" width="9.5703125" style="44" bestFit="1" customWidth="1"/>
    <col min="12540" max="12540" width="11.85546875" style="44" customWidth="1"/>
    <col min="12541" max="12541" width="10.7109375" style="44" bestFit="1" customWidth="1"/>
    <col min="12542" max="12547" width="0" style="44" hidden="1" customWidth="1"/>
    <col min="12548" max="12548" width="10" style="44" bestFit="1" customWidth="1"/>
    <col min="12549" max="12550" width="11.85546875" style="44" customWidth="1"/>
    <col min="12551" max="12551" width="11.85546875" style="44" bestFit="1" customWidth="1"/>
    <col min="12552" max="12552" width="16.42578125" style="44" customWidth="1"/>
    <col min="12553" max="12789" width="9.140625" style="44"/>
    <col min="12790" max="12790" width="5.5703125" style="44" bestFit="1" customWidth="1"/>
    <col min="12791" max="12791" width="40.28515625" style="44" customWidth="1"/>
    <col min="12792" max="12792" width="10.5703125" style="44" bestFit="1" customWidth="1"/>
    <col min="12793" max="12793" width="20.42578125" style="44" customWidth="1"/>
    <col min="12794" max="12795" width="9.5703125" style="44" bestFit="1" customWidth="1"/>
    <col min="12796" max="12796" width="11.85546875" style="44" customWidth="1"/>
    <col min="12797" max="12797" width="10.7109375" style="44" bestFit="1" customWidth="1"/>
    <col min="12798" max="12803" width="0" style="44" hidden="1" customWidth="1"/>
    <col min="12804" max="12804" width="10" style="44" bestFit="1" customWidth="1"/>
    <col min="12805" max="12806" width="11.85546875" style="44" customWidth="1"/>
    <col min="12807" max="12807" width="11.85546875" style="44" bestFit="1" customWidth="1"/>
    <col min="12808" max="12808" width="16.42578125" style="44" customWidth="1"/>
    <col min="12809" max="13045" width="9.140625" style="44"/>
    <col min="13046" max="13046" width="5.5703125" style="44" bestFit="1" customWidth="1"/>
    <col min="13047" max="13047" width="40.28515625" style="44" customWidth="1"/>
    <col min="13048" max="13048" width="10.5703125" style="44" bestFit="1" customWidth="1"/>
    <col min="13049" max="13049" width="20.42578125" style="44" customWidth="1"/>
    <col min="13050" max="13051" width="9.5703125" style="44" bestFit="1" customWidth="1"/>
    <col min="13052" max="13052" width="11.85546875" style="44" customWidth="1"/>
    <col min="13053" max="13053" width="10.7109375" style="44" bestFit="1" customWidth="1"/>
    <col min="13054" max="13059" width="0" style="44" hidden="1" customWidth="1"/>
    <col min="13060" max="13060" width="10" style="44" bestFit="1" customWidth="1"/>
    <col min="13061" max="13062" width="11.85546875" style="44" customWidth="1"/>
    <col min="13063" max="13063" width="11.85546875" style="44" bestFit="1" customWidth="1"/>
    <col min="13064" max="13064" width="16.42578125" style="44" customWidth="1"/>
    <col min="13065" max="13301" width="9.140625" style="44"/>
    <col min="13302" max="13302" width="5.5703125" style="44" bestFit="1" customWidth="1"/>
    <col min="13303" max="13303" width="40.28515625" style="44" customWidth="1"/>
    <col min="13304" max="13304" width="10.5703125" style="44" bestFit="1" customWidth="1"/>
    <col min="13305" max="13305" width="20.42578125" style="44" customWidth="1"/>
    <col min="13306" max="13307" width="9.5703125" style="44" bestFit="1" customWidth="1"/>
    <col min="13308" max="13308" width="11.85546875" style="44" customWidth="1"/>
    <col min="13309" max="13309" width="10.7109375" style="44" bestFit="1" customWidth="1"/>
    <col min="13310" max="13315" width="0" style="44" hidden="1" customWidth="1"/>
    <col min="13316" max="13316" width="10" style="44" bestFit="1" customWidth="1"/>
    <col min="13317" max="13318" width="11.85546875" style="44" customWidth="1"/>
    <col min="13319" max="13319" width="11.85546875" style="44" bestFit="1" customWidth="1"/>
    <col min="13320" max="13320" width="16.42578125" style="44" customWidth="1"/>
    <col min="13321" max="13557" width="9.140625" style="44"/>
    <col min="13558" max="13558" width="5.5703125" style="44" bestFit="1" customWidth="1"/>
    <col min="13559" max="13559" width="40.28515625" style="44" customWidth="1"/>
    <col min="13560" max="13560" width="10.5703125" style="44" bestFit="1" customWidth="1"/>
    <col min="13561" max="13561" width="20.42578125" style="44" customWidth="1"/>
    <col min="13562" max="13563" width="9.5703125" style="44" bestFit="1" customWidth="1"/>
    <col min="13564" max="13564" width="11.85546875" style="44" customWidth="1"/>
    <col min="13565" max="13565" width="10.7109375" style="44" bestFit="1" customWidth="1"/>
    <col min="13566" max="13571" width="0" style="44" hidden="1" customWidth="1"/>
    <col min="13572" max="13572" width="10" style="44" bestFit="1" customWidth="1"/>
    <col min="13573" max="13574" width="11.85546875" style="44" customWidth="1"/>
    <col min="13575" max="13575" width="11.85546875" style="44" bestFit="1" customWidth="1"/>
    <col min="13576" max="13576" width="16.42578125" style="44" customWidth="1"/>
    <col min="13577" max="13813" width="9.140625" style="44"/>
    <col min="13814" max="13814" width="5.5703125" style="44" bestFit="1" customWidth="1"/>
    <col min="13815" max="13815" width="40.28515625" style="44" customWidth="1"/>
    <col min="13816" max="13816" width="10.5703125" style="44" bestFit="1" customWidth="1"/>
    <col min="13817" max="13817" width="20.42578125" style="44" customWidth="1"/>
    <col min="13818" max="13819" width="9.5703125" style="44" bestFit="1" customWidth="1"/>
    <col min="13820" max="13820" width="11.85546875" style="44" customWidth="1"/>
    <col min="13821" max="13821" width="10.7109375" style="44" bestFit="1" customWidth="1"/>
    <col min="13822" max="13827" width="0" style="44" hidden="1" customWidth="1"/>
    <col min="13828" max="13828" width="10" style="44" bestFit="1" customWidth="1"/>
    <col min="13829" max="13830" width="11.85546875" style="44" customWidth="1"/>
    <col min="13831" max="13831" width="11.85546875" style="44" bestFit="1" customWidth="1"/>
    <col min="13832" max="13832" width="16.42578125" style="44" customWidth="1"/>
    <col min="13833" max="14069" width="9.140625" style="44"/>
    <col min="14070" max="14070" width="5.5703125" style="44" bestFit="1" customWidth="1"/>
    <col min="14071" max="14071" width="40.28515625" style="44" customWidth="1"/>
    <col min="14072" max="14072" width="10.5703125" style="44" bestFit="1" customWidth="1"/>
    <col min="14073" max="14073" width="20.42578125" style="44" customWidth="1"/>
    <col min="14074" max="14075" width="9.5703125" style="44" bestFit="1" customWidth="1"/>
    <col min="14076" max="14076" width="11.85546875" style="44" customWidth="1"/>
    <col min="14077" max="14077" width="10.7109375" style="44" bestFit="1" customWidth="1"/>
    <col min="14078" max="14083" width="0" style="44" hidden="1" customWidth="1"/>
    <col min="14084" max="14084" width="10" style="44" bestFit="1" customWidth="1"/>
    <col min="14085" max="14086" width="11.85546875" style="44" customWidth="1"/>
    <col min="14087" max="14087" width="11.85546875" style="44" bestFit="1" customWidth="1"/>
    <col min="14088" max="14088" width="16.42578125" style="44" customWidth="1"/>
    <col min="14089" max="14325" width="9.140625" style="44"/>
    <col min="14326" max="14326" width="5.5703125" style="44" bestFit="1" customWidth="1"/>
    <col min="14327" max="14327" width="40.28515625" style="44" customWidth="1"/>
    <col min="14328" max="14328" width="10.5703125" style="44" bestFit="1" customWidth="1"/>
    <col min="14329" max="14329" width="20.42578125" style="44" customWidth="1"/>
    <col min="14330" max="14331" width="9.5703125" style="44" bestFit="1" customWidth="1"/>
    <col min="14332" max="14332" width="11.85546875" style="44" customWidth="1"/>
    <col min="14333" max="14333" width="10.7109375" style="44" bestFit="1" customWidth="1"/>
    <col min="14334" max="14339" width="0" style="44" hidden="1" customWidth="1"/>
    <col min="14340" max="14340" width="10" style="44" bestFit="1" customWidth="1"/>
    <col min="14341" max="14342" width="11.85546875" style="44" customWidth="1"/>
    <col min="14343" max="14343" width="11.85546875" style="44" bestFit="1" customWidth="1"/>
    <col min="14344" max="14344" width="16.42578125" style="44" customWidth="1"/>
    <col min="14345" max="14581" width="9.140625" style="44"/>
    <col min="14582" max="14582" width="5.5703125" style="44" bestFit="1" customWidth="1"/>
    <col min="14583" max="14583" width="40.28515625" style="44" customWidth="1"/>
    <col min="14584" max="14584" width="10.5703125" style="44" bestFit="1" customWidth="1"/>
    <col min="14585" max="14585" width="20.42578125" style="44" customWidth="1"/>
    <col min="14586" max="14587" width="9.5703125" style="44" bestFit="1" customWidth="1"/>
    <col min="14588" max="14588" width="11.85546875" style="44" customWidth="1"/>
    <col min="14589" max="14589" width="10.7109375" style="44" bestFit="1" customWidth="1"/>
    <col min="14590" max="14595" width="0" style="44" hidden="1" customWidth="1"/>
    <col min="14596" max="14596" width="10" style="44" bestFit="1" customWidth="1"/>
    <col min="14597" max="14598" width="11.85546875" style="44" customWidth="1"/>
    <col min="14599" max="14599" width="11.85546875" style="44" bestFit="1" customWidth="1"/>
    <col min="14600" max="14600" width="16.42578125" style="44" customWidth="1"/>
    <col min="14601" max="14837" width="9.140625" style="44"/>
    <col min="14838" max="14838" width="5.5703125" style="44" bestFit="1" customWidth="1"/>
    <col min="14839" max="14839" width="40.28515625" style="44" customWidth="1"/>
    <col min="14840" max="14840" width="10.5703125" style="44" bestFit="1" customWidth="1"/>
    <col min="14841" max="14841" width="20.42578125" style="44" customWidth="1"/>
    <col min="14842" max="14843" width="9.5703125" style="44" bestFit="1" customWidth="1"/>
    <col min="14844" max="14844" width="11.85546875" style="44" customWidth="1"/>
    <col min="14845" max="14845" width="10.7109375" style="44" bestFit="1" customWidth="1"/>
    <col min="14846" max="14851" width="0" style="44" hidden="1" customWidth="1"/>
    <col min="14852" max="14852" width="10" style="44" bestFit="1" customWidth="1"/>
    <col min="14853" max="14854" width="11.85546875" style="44" customWidth="1"/>
    <col min="14855" max="14855" width="11.85546875" style="44" bestFit="1" customWidth="1"/>
    <col min="14856" max="14856" width="16.42578125" style="44" customWidth="1"/>
    <col min="14857" max="15093" width="9.140625" style="44"/>
    <col min="15094" max="15094" width="5.5703125" style="44" bestFit="1" customWidth="1"/>
    <col min="15095" max="15095" width="40.28515625" style="44" customWidth="1"/>
    <col min="15096" max="15096" width="10.5703125" style="44" bestFit="1" customWidth="1"/>
    <col min="15097" max="15097" width="20.42578125" style="44" customWidth="1"/>
    <col min="15098" max="15099" width="9.5703125" style="44" bestFit="1" customWidth="1"/>
    <col min="15100" max="15100" width="11.85546875" style="44" customWidth="1"/>
    <col min="15101" max="15101" width="10.7109375" style="44" bestFit="1" customWidth="1"/>
    <col min="15102" max="15107" width="0" style="44" hidden="1" customWidth="1"/>
    <col min="15108" max="15108" width="10" style="44" bestFit="1" customWidth="1"/>
    <col min="15109" max="15110" width="11.85546875" style="44" customWidth="1"/>
    <col min="15111" max="15111" width="11.85546875" style="44" bestFit="1" customWidth="1"/>
    <col min="15112" max="15112" width="16.42578125" style="44" customWidth="1"/>
    <col min="15113" max="15349" width="9.140625" style="44"/>
    <col min="15350" max="15350" width="5.5703125" style="44" bestFit="1" customWidth="1"/>
    <col min="15351" max="15351" width="40.28515625" style="44" customWidth="1"/>
    <col min="15352" max="15352" width="10.5703125" style="44" bestFit="1" customWidth="1"/>
    <col min="15353" max="15353" width="20.42578125" style="44" customWidth="1"/>
    <col min="15354" max="15355" width="9.5703125" style="44" bestFit="1" customWidth="1"/>
    <col min="15356" max="15356" width="11.85546875" style="44" customWidth="1"/>
    <col min="15357" max="15357" width="10.7109375" style="44" bestFit="1" customWidth="1"/>
    <col min="15358" max="15363" width="0" style="44" hidden="1" customWidth="1"/>
    <col min="15364" max="15364" width="10" style="44" bestFit="1" customWidth="1"/>
    <col min="15365" max="15366" width="11.85546875" style="44" customWidth="1"/>
    <col min="15367" max="15367" width="11.85546875" style="44" bestFit="1" customWidth="1"/>
    <col min="15368" max="15368" width="16.42578125" style="44" customWidth="1"/>
    <col min="15369" max="15605" width="9.140625" style="44"/>
    <col min="15606" max="15606" width="5.5703125" style="44" bestFit="1" customWidth="1"/>
    <col min="15607" max="15607" width="40.28515625" style="44" customWidth="1"/>
    <col min="15608" max="15608" width="10.5703125" style="44" bestFit="1" customWidth="1"/>
    <col min="15609" max="15609" width="20.42578125" style="44" customWidth="1"/>
    <col min="15610" max="15611" width="9.5703125" style="44" bestFit="1" customWidth="1"/>
    <col min="15612" max="15612" width="11.85546875" style="44" customWidth="1"/>
    <col min="15613" max="15613" width="10.7109375" style="44" bestFit="1" customWidth="1"/>
    <col min="15614" max="15619" width="0" style="44" hidden="1" customWidth="1"/>
    <col min="15620" max="15620" width="10" style="44" bestFit="1" customWidth="1"/>
    <col min="15621" max="15622" width="11.85546875" style="44" customWidth="1"/>
    <col min="15623" max="15623" width="11.85546875" style="44" bestFit="1" customWidth="1"/>
    <col min="15624" max="15624" width="16.42578125" style="44" customWidth="1"/>
    <col min="15625" max="15861" width="9.140625" style="44"/>
    <col min="15862" max="15862" width="5.5703125" style="44" bestFit="1" customWidth="1"/>
    <col min="15863" max="15863" width="40.28515625" style="44" customWidth="1"/>
    <col min="15864" max="15864" width="10.5703125" style="44" bestFit="1" customWidth="1"/>
    <col min="15865" max="15865" width="20.42578125" style="44" customWidth="1"/>
    <col min="15866" max="15867" width="9.5703125" style="44" bestFit="1" customWidth="1"/>
    <col min="15868" max="15868" width="11.85546875" style="44" customWidth="1"/>
    <col min="15869" max="15869" width="10.7109375" style="44" bestFit="1" customWidth="1"/>
    <col min="15870" max="15875" width="0" style="44" hidden="1" customWidth="1"/>
    <col min="15876" max="15876" width="10" style="44" bestFit="1" customWidth="1"/>
    <col min="15877" max="15878" width="11.85546875" style="44" customWidth="1"/>
    <col min="15879" max="15879" width="11.85546875" style="44" bestFit="1" customWidth="1"/>
    <col min="15880" max="15880" width="16.42578125" style="44" customWidth="1"/>
    <col min="15881" max="16117" width="9.140625" style="44"/>
    <col min="16118" max="16118" width="5.5703125" style="44" bestFit="1" customWidth="1"/>
    <col min="16119" max="16119" width="40.28515625" style="44" customWidth="1"/>
    <col min="16120" max="16120" width="10.5703125" style="44" bestFit="1" customWidth="1"/>
    <col min="16121" max="16121" width="20.42578125" style="44" customWidth="1"/>
    <col min="16122" max="16123" width="9.5703125" style="44" bestFit="1" customWidth="1"/>
    <col min="16124" max="16124" width="11.85546875" style="44" customWidth="1"/>
    <col min="16125" max="16125" width="10.7109375" style="44" bestFit="1" customWidth="1"/>
    <col min="16126" max="16131" width="0" style="44" hidden="1" customWidth="1"/>
    <col min="16132" max="16132" width="10" style="44" bestFit="1" customWidth="1"/>
    <col min="16133" max="16134" width="11.85546875" style="44" customWidth="1"/>
    <col min="16135" max="16135" width="11.85546875" style="44" bestFit="1" customWidth="1"/>
    <col min="16136" max="16136" width="16.42578125" style="44" customWidth="1"/>
    <col min="16137" max="16384" width="9.140625" style="44"/>
  </cols>
  <sheetData>
    <row r="1" spans="1:10" s="29" customFormat="1" ht="23.25">
      <c r="A1" s="160" t="s">
        <v>47</v>
      </c>
      <c r="B1" s="160"/>
      <c r="C1" s="160"/>
      <c r="D1" s="160"/>
      <c r="E1" s="160"/>
      <c r="F1" s="160"/>
      <c r="G1" s="160"/>
      <c r="H1" s="160"/>
    </row>
    <row r="2" spans="1:10" s="32" customFormat="1" ht="16.5">
      <c r="A2" s="31"/>
      <c r="B2" s="31"/>
      <c r="C2" s="31"/>
      <c r="D2" s="31"/>
      <c r="E2" s="31"/>
      <c r="F2" s="31"/>
      <c r="G2" s="161"/>
      <c r="H2" s="161"/>
    </row>
    <row r="3" spans="1:10" s="33" customFormat="1" ht="40.5" customHeight="1">
      <c r="A3" s="162" t="s">
        <v>1</v>
      </c>
      <c r="B3" s="162" t="s">
        <v>2</v>
      </c>
      <c r="C3" s="162" t="s">
        <v>13</v>
      </c>
      <c r="D3" s="162" t="s">
        <v>46</v>
      </c>
      <c r="E3" s="166" t="s">
        <v>52</v>
      </c>
      <c r="F3" s="166"/>
      <c r="G3" s="167" t="s">
        <v>45</v>
      </c>
      <c r="H3" s="169" t="s">
        <v>5</v>
      </c>
    </row>
    <row r="4" spans="1:10" s="33" customFormat="1" ht="31.5">
      <c r="A4" s="163"/>
      <c r="B4" s="163"/>
      <c r="C4" s="163"/>
      <c r="D4" s="163"/>
      <c r="E4" s="50" t="s">
        <v>50</v>
      </c>
      <c r="F4" s="50" t="s">
        <v>51</v>
      </c>
      <c r="G4" s="168"/>
      <c r="H4" s="170"/>
    </row>
    <row r="5" spans="1:10" s="33" customFormat="1" ht="23.25">
      <c r="A5" s="34">
        <v>1</v>
      </c>
      <c r="B5" s="34">
        <v>2</v>
      </c>
      <c r="C5" s="34">
        <v>5</v>
      </c>
      <c r="D5" s="34">
        <v>3</v>
      </c>
      <c r="E5" s="34"/>
      <c r="F5" s="34"/>
      <c r="G5" s="34">
        <v>4</v>
      </c>
      <c r="H5" s="34">
        <v>5</v>
      </c>
    </row>
    <row r="6" spans="1:10" s="39" customFormat="1" ht="23.25" customHeight="1">
      <c r="A6" s="35" t="s">
        <v>9</v>
      </c>
      <c r="B6" s="36" t="s">
        <v>37</v>
      </c>
      <c r="C6" s="36"/>
      <c r="D6" s="36"/>
      <c r="E6" s="36"/>
      <c r="F6" s="36"/>
      <c r="G6" s="37">
        <f>+G7+G8+G16</f>
        <v>27234</v>
      </c>
      <c r="H6" s="38"/>
    </row>
    <row r="7" spans="1:10" s="39" customFormat="1" ht="56.25">
      <c r="A7" s="35">
        <v>1</v>
      </c>
      <c r="B7" s="36" t="s">
        <v>25</v>
      </c>
      <c r="C7" s="36"/>
      <c r="D7" s="36"/>
      <c r="E7" s="36"/>
      <c r="F7" s="36"/>
      <c r="G7" s="37">
        <v>4085</v>
      </c>
      <c r="H7" s="38"/>
    </row>
    <row r="8" spans="1:10" s="39" customFormat="1" ht="37.5">
      <c r="A8" s="35">
        <v>2</v>
      </c>
      <c r="B8" s="36" t="s">
        <v>36</v>
      </c>
      <c r="C8" s="36"/>
      <c r="D8" s="36"/>
      <c r="E8" s="36"/>
      <c r="F8" s="36"/>
      <c r="G8" s="37">
        <f>+SUM(G9:G15)</f>
        <v>5000</v>
      </c>
      <c r="H8" s="38"/>
    </row>
    <row r="9" spans="1:10" ht="90">
      <c r="A9" s="45" t="s">
        <v>38</v>
      </c>
      <c r="B9" s="51" t="s">
        <v>49</v>
      </c>
      <c r="C9" s="2">
        <v>22270</v>
      </c>
      <c r="D9" s="2">
        <v>22000</v>
      </c>
      <c r="E9" s="2">
        <f>1900+12000</f>
        <v>13900</v>
      </c>
      <c r="F9" s="2">
        <v>12000</v>
      </c>
      <c r="G9" s="41">
        <v>4000</v>
      </c>
      <c r="H9" s="42" t="s">
        <v>42</v>
      </c>
    </row>
    <row r="10" spans="1:10" ht="90">
      <c r="A10" s="45" t="s">
        <v>38</v>
      </c>
      <c r="B10" s="46" t="s">
        <v>29</v>
      </c>
      <c r="C10" s="2">
        <v>300</v>
      </c>
      <c r="D10" s="2">
        <v>300</v>
      </c>
      <c r="E10" s="2">
        <v>0</v>
      </c>
      <c r="F10" s="2">
        <v>0</v>
      </c>
      <c r="G10" s="41">
        <v>200</v>
      </c>
      <c r="H10" s="42" t="s">
        <v>42</v>
      </c>
    </row>
    <row r="11" spans="1:10" ht="45">
      <c r="A11" s="45" t="s">
        <v>38</v>
      </c>
      <c r="B11" s="40" t="s">
        <v>30</v>
      </c>
      <c r="C11" s="2">
        <v>250</v>
      </c>
      <c r="D11" s="2">
        <v>250</v>
      </c>
      <c r="E11" s="2">
        <v>0</v>
      </c>
      <c r="F11" s="2">
        <v>0</v>
      </c>
      <c r="G11" s="41">
        <v>150</v>
      </c>
      <c r="H11" s="42" t="s">
        <v>41</v>
      </c>
      <c r="J11" s="44">
        <v>2000</v>
      </c>
    </row>
    <row r="12" spans="1:10" ht="45">
      <c r="A12" s="45" t="s">
        <v>38</v>
      </c>
      <c r="B12" s="6" t="s">
        <v>32</v>
      </c>
      <c r="C12" s="43">
        <v>75000</v>
      </c>
      <c r="D12" s="2">
        <v>3000</v>
      </c>
      <c r="E12" s="2">
        <v>0</v>
      </c>
      <c r="F12" s="2">
        <v>0</v>
      </c>
      <c r="G12" s="41">
        <v>200</v>
      </c>
      <c r="H12" s="42" t="s">
        <v>40</v>
      </c>
    </row>
    <row r="13" spans="1:10" s="47" customFormat="1" ht="60">
      <c r="A13" s="45" t="s">
        <v>38</v>
      </c>
      <c r="B13" s="6" t="s">
        <v>33</v>
      </c>
      <c r="C13" s="43">
        <v>150</v>
      </c>
      <c r="D13" s="2">
        <v>150</v>
      </c>
      <c r="E13" s="2">
        <v>0</v>
      </c>
      <c r="F13" s="2">
        <v>0</v>
      </c>
      <c r="G13" s="41">
        <v>100</v>
      </c>
      <c r="H13" s="42" t="s">
        <v>43</v>
      </c>
    </row>
    <row r="14" spans="1:10" s="47" customFormat="1" ht="63">
      <c r="A14" s="45" t="s">
        <v>38</v>
      </c>
      <c r="B14" s="6" t="s">
        <v>34</v>
      </c>
      <c r="C14" s="43"/>
      <c r="D14" s="2">
        <v>2000</v>
      </c>
      <c r="E14" s="2">
        <v>0</v>
      </c>
      <c r="F14" s="2">
        <v>0</v>
      </c>
      <c r="G14" s="41">
        <v>200</v>
      </c>
      <c r="H14" s="164" t="s">
        <v>44</v>
      </c>
    </row>
    <row r="15" spans="1:10" s="47" customFormat="1" ht="63">
      <c r="A15" s="45" t="s">
        <v>38</v>
      </c>
      <c r="B15" s="6" t="s">
        <v>35</v>
      </c>
      <c r="C15" s="43"/>
      <c r="D15" s="2">
        <v>2000</v>
      </c>
      <c r="E15" s="2">
        <v>0</v>
      </c>
      <c r="F15" s="2">
        <v>0</v>
      </c>
      <c r="G15" s="41">
        <v>150</v>
      </c>
      <c r="H15" s="165"/>
    </row>
    <row r="16" spans="1:10" s="47" customFormat="1" ht="37.5">
      <c r="A16" s="35">
        <v>3</v>
      </c>
      <c r="B16" s="36" t="s">
        <v>24</v>
      </c>
      <c r="C16" s="36"/>
      <c r="D16" s="36"/>
      <c r="E16" s="36"/>
      <c r="F16" s="36"/>
      <c r="G16" s="37">
        <f>27234-G7-G8</f>
        <v>18149</v>
      </c>
      <c r="H16" s="38"/>
    </row>
    <row r="17" spans="1:8" s="47" customFormat="1">
      <c r="A17" s="44"/>
      <c r="B17" s="44"/>
      <c r="C17" s="44"/>
      <c r="D17" s="44"/>
      <c r="E17" s="44"/>
      <c r="F17" s="44"/>
      <c r="G17" s="44"/>
      <c r="H17" s="44"/>
    </row>
    <row r="18" spans="1:8" s="47" customFormat="1">
      <c r="A18" s="44"/>
      <c r="B18" s="44"/>
      <c r="C18" s="44"/>
      <c r="D18" s="44"/>
      <c r="E18" s="44"/>
      <c r="F18" s="44"/>
      <c r="G18" s="44"/>
      <c r="H18" s="44"/>
    </row>
    <row r="19" spans="1:8" s="47" customFormat="1">
      <c r="A19" s="44"/>
      <c r="B19" s="44"/>
      <c r="C19" s="44"/>
      <c r="D19" s="44"/>
      <c r="E19" s="44"/>
      <c r="F19" s="44"/>
      <c r="G19" s="44"/>
      <c r="H19" s="44"/>
    </row>
    <row r="20" spans="1:8" s="47" customFormat="1">
      <c r="A20" s="44"/>
      <c r="B20" s="44"/>
      <c r="C20" s="44"/>
      <c r="D20" s="44"/>
      <c r="E20" s="44"/>
      <c r="F20" s="44"/>
      <c r="G20" s="44"/>
      <c r="H20" s="44"/>
    </row>
    <row r="21" spans="1:8" s="47" customFormat="1">
      <c r="A21" s="44"/>
      <c r="B21" s="44"/>
      <c r="C21" s="44"/>
      <c r="D21" s="44"/>
      <c r="E21" s="44"/>
      <c r="F21" s="44"/>
      <c r="G21" s="44"/>
      <c r="H21" s="44"/>
    </row>
    <row r="22" spans="1:8" s="47" customFormat="1">
      <c r="A22" s="44"/>
      <c r="B22" s="44"/>
      <c r="C22" s="44"/>
      <c r="D22" s="44"/>
      <c r="E22" s="44"/>
      <c r="F22" s="44"/>
      <c r="G22" s="44"/>
      <c r="H22" s="44"/>
    </row>
    <row r="23" spans="1:8" s="47" customFormat="1">
      <c r="A23" s="44"/>
      <c r="B23" s="44"/>
      <c r="C23" s="44"/>
      <c r="D23" s="44"/>
      <c r="E23" s="44"/>
      <c r="F23" s="44"/>
      <c r="G23" s="44"/>
      <c r="H23" s="44"/>
    </row>
    <row r="24" spans="1:8" s="47" customFormat="1">
      <c r="A24" s="44"/>
      <c r="B24" s="44"/>
      <c r="C24" s="44"/>
      <c r="D24" s="44"/>
      <c r="E24" s="44"/>
      <c r="F24" s="44"/>
      <c r="G24" s="44"/>
      <c r="H24" s="44"/>
    </row>
    <row r="25" spans="1:8" s="47" customFormat="1">
      <c r="A25" s="44"/>
      <c r="B25" s="44"/>
      <c r="C25" s="44"/>
      <c r="D25" s="44"/>
      <c r="E25" s="44"/>
      <c r="F25" s="44"/>
      <c r="G25" s="44"/>
      <c r="H25" s="44"/>
    </row>
    <row r="26" spans="1:8" s="47" customFormat="1">
      <c r="A26" s="44"/>
      <c r="B26" s="44"/>
      <c r="C26" s="44"/>
      <c r="D26" s="44"/>
      <c r="E26" s="44"/>
      <c r="F26" s="44"/>
      <c r="G26" s="44"/>
      <c r="H26" s="44"/>
    </row>
    <row r="27" spans="1:8" s="47" customFormat="1">
      <c r="A27" s="44"/>
      <c r="B27" s="44"/>
      <c r="C27" s="44"/>
      <c r="D27" s="44"/>
      <c r="E27" s="44"/>
      <c r="F27" s="44"/>
      <c r="G27" s="44"/>
      <c r="H27" s="44"/>
    </row>
    <row r="28" spans="1:8" s="47" customFormat="1">
      <c r="A28" s="44"/>
      <c r="B28" s="44"/>
      <c r="C28" s="44"/>
      <c r="D28" s="44"/>
      <c r="E28" s="44"/>
      <c r="F28" s="44"/>
      <c r="G28" s="44"/>
      <c r="H28" s="44"/>
    </row>
    <row r="29" spans="1:8" s="47" customFormat="1">
      <c r="A29" s="44"/>
      <c r="B29" s="44"/>
      <c r="C29" s="44"/>
      <c r="D29" s="44"/>
      <c r="E29" s="44"/>
      <c r="F29" s="44"/>
      <c r="G29" s="44"/>
      <c r="H29" s="44"/>
    </row>
    <row r="30" spans="1:8" s="47" customFormat="1">
      <c r="A30" s="44"/>
      <c r="B30" s="44"/>
      <c r="C30" s="44"/>
      <c r="D30" s="44"/>
      <c r="E30" s="44"/>
      <c r="F30" s="44"/>
      <c r="G30" s="44"/>
      <c r="H30" s="44"/>
    </row>
    <row r="31" spans="1:8" s="47" customFormat="1">
      <c r="A31" s="44"/>
      <c r="B31" s="44"/>
      <c r="C31" s="44"/>
      <c r="D31" s="44"/>
      <c r="E31" s="44"/>
      <c r="F31" s="44"/>
      <c r="G31" s="44"/>
      <c r="H31" s="44"/>
    </row>
    <row r="32" spans="1:8" s="47" customFormat="1">
      <c r="A32" s="44"/>
      <c r="B32" s="44"/>
      <c r="C32" s="44"/>
      <c r="D32" s="44"/>
      <c r="E32" s="44"/>
      <c r="F32" s="44"/>
      <c r="G32" s="44"/>
      <c r="H32" s="44"/>
    </row>
    <row r="33" spans="1:8" s="47" customFormat="1">
      <c r="A33" s="44"/>
      <c r="B33" s="44"/>
      <c r="C33" s="44"/>
      <c r="D33" s="44"/>
      <c r="E33" s="44"/>
      <c r="F33" s="44"/>
      <c r="G33" s="44"/>
      <c r="H33" s="44"/>
    </row>
    <row r="34" spans="1:8" s="47" customFormat="1">
      <c r="A34" s="44"/>
      <c r="B34" s="44"/>
      <c r="C34" s="44"/>
      <c r="D34" s="44"/>
      <c r="E34" s="44"/>
      <c r="F34" s="44"/>
      <c r="G34" s="44"/>
      <c r="H34" s="44"/>
    </row>
    <row r="35" spans="1:8" s="47" customFormat="1">
      <c r="A35" s="44"/>
      <c r="B35" s="44"/>
      <c r="C35" s="44"/>
      <c r="D35" s="44"/>
      <c r="E35" s="44"/>
      <c r="F35" s="44"/>
      <c r="G35" s="44"/>
      <c r="H35" s="44"/>
    </row>
    <row r="36" spans="1:8" s="47" customFormat="1">
      <c r="A36" s="44"/>
      <c r="B36" s="44"/>
      <c r="C36" s="44"/>
      <c r="D36" s="44"/>
      <c r="E36" s="44"/>
      <c r="F36" s="44"/>
      <c r="G36" s="44"/>
      <c r="H36" s="44"/>
    </row>
    <row r="37" spans="1:8" s="47" customFormat="1">
      <c r="A37" s="44"/>
      <c r="B37" s="44"/>
      <c r="C37" s="44"/>
      <c r="D37" s="44"/>
      <c r="E37" s="44"/>
      <c r="F37" s="44"/>
      <c r="G37" s="44"/>
      <c r="H37" s="44"/>
    </row>
    <row r="38" spans="1:8" s="47" customFormat="1">
      <c r="A38" s="44"/>
      <c r="B38" s="44"/>
      <c r="C38" s="44"/>
      <c r="D38" s="44"/>
      <c r="E38" s="44"/>
      <c r="F38" s="44"/>
      <c r="G38" s="44"/>
      <c r="H38" s="44"/>
    </row>
    <row r="39" spans="1:8" s="47" customFormat="1">
      <c r="A39" s="44"/>
      <c r="B39" s="44"/>
      <c r="C39" s="44"/>
      <c r="D39" s="44"/>
      <c r="E39" s="44"/>
      <c r="F39" s="44"/>
      <c r="G39" s="44"/>
      <c r="H39" s="44"/>
    </row>
    <row r="40" spans="1:8" s="47" customFormat="1">
      <c r="A40" s="44"/>
      <c r="B40" s="44"/>
      <c r="C40" s="44"/>
      <c r="D40" s="44"/>
      <c r="E40" s="44"/>
      <c r="F40" s="44"/>
      <c r="G40" s="44"/>
      <c r="H40" s="44"/>
    </row>
    <row r="41" spans="1:8" s="47" customFormat="1">
      <c r="A41" s="44"/>
      <c r="B41" s="44"/>
      <c r="C41" s="44"/>
      <c r="D41" s="44"/>
      <c r="E41" s="44"/>
      <c r="F41" s="44"/>
      <c r="G41" s="44"/>
      <c r="H41" s="44"/>
    </row>
    <row r="42" spans="1:8" s="47" customFormat="1">
      <c r="A42" s="44"/>
      <c r="B42" s="44"/>
      <c r="C42" s="44"/>
      <c r="D42" s="44"/>
      <c r="E42" s="44"/>
      <c r="F42" s="44"/>
      <c r="G42" s="44"/>
      <c r="H42" s="44"/>
    </row>
    <row r="43" spans="1:8" s="47" customFormat="1">
      <c r="A43" s="44"/>
      <c r="B43" s="44"/>
      <c r="C43" s="44"/>
      <c r="D43" s="44"/>
      <c r="E43" s="44"/>
      <c r="F43" s="44"/>
      <c r="G43" s="44"/>
      <c r="H43" s="44"/>
    </row>
    <row r="44" spans="1:8" s="47" customFormat="1">
      <c r="A44" s="44"/>
      <c r="B44" s="44"/>
      <c r="C44" s="44"/>
      <c r="D44" s="44"/>
      <c r="E44" s="44"/>
      <c r="F44" s="44"/>
      <c r="G44" s="44"/>
      <c r="H44" s="44"/>
    </row>
    <row r="45" spans="1:8" s="47" customFormat="1">
      <c r="A45" s="44"/>
      <c r="B45" s="44"/>
      <c r="C45" s="44"/>
      <c r="D45" s="44"/>
      <c r="E45" s="44"/>
      <c r="F45" s="44"/>
      <c r="G45" s="44"/>
      <c r="H45" s="44"/>
    </row>
    <row r="46" spans="1:8" s="47" customFormat="1">
      <c r="A46" s="44"/>
      <c r="B46" s="44"/>
      <c r="C46" s="44"/>
      <c r="D46" s="44"/>
      <c r="E46" s="44"/>
      <c r="F46" s="44"/>
      <c r="G46" s="44"/>
      <c r="H46" s="44"/>
    </row>
    <row r="47" spans="1:8" s="47" customFormat="1">
      <c r="A47" s="44"/>
      <c r="B47" s="44"/>
      <c r="C47" s="44"/>
      <c r="D47" s="44"/>
      <c r="E47" s="44"/>
      <c r="F47" s="44"/>
      <c r="G47" s="44"/>
      <c r="H47" s="44"/>
    </row>
    <row r="48" spans="1:8" s="47" customFormat="1">
      <c r="A48" s="44"/>
      <c r="B48" s="44"/>
      <c r="C48" s="44"/>
      <c r="D48" s="44"/>
      <c r="E48" s="44"/>
      <c r="F48" s="44"/>
      <c r="G48" s="44"/>
      <c r="H48" s="44"/>
    </row>
    <row r="49" spans="1:8" s="47" customFormat="1">
      <c r="A49" s="44"/>
      <c r="B49" s="44"/>
      <c r="C49" s="44"/>
      <c r="D49" s="44"/>
      <c r="E49" s="44"/>
      <c r="F49" s="44"/>
      <c r="G49" s="44"/>
      <c r="H49" s="44"/>
    </row>
    <row r="50" spans="1:8" s="47" customFormat="1">
      <c r="A50" s="44"/>
      <c r="B50" s="44"/>
      <c r="C50" s="44"/>
      <c r="D50" s="44"/>
      <c r="E50" s="44"/>
      <c r="F50" s="44"/>
      <c r="G50" s="44"/>
      <c r="H50" s="44"/>
    </row>
    <row r="51" spans="1:8" s="47" customFormat="1">
      <c r="A51" s="44"/>
      <c r="B51" s="44"/>
      <c r="C51" s="44"/>
      <c r="D51" s="44"/>
      <c r="E51" s="44"/>
      <c r="F51" s="44"/>
      <c r="G51" s="44"/>
      <c r="H51" s="44"/>
    </row>
    <row r="52" spans="1:8" s="47" customFormat="1">
      <c r="A52" s="44"/>
      <c r="B52" s="44"/>
      <c r="C52" s="44"/>
      <c r="D52" s="44"/>
      <c r="E52" s="44"/>
      <c r="F52" s="44"/>
      <c r="G52" s="44"/>
      <c r="H52" s="44"/>
    </row>
    <row r="53" spans="1:8" s="47" customFormat="1">
      <c r="A53" s="44"/>
      <c r="B53" s="44"/>
      <c r="C53" s="44"/>
      <c r="D53" s="44"/>
      <c r="E53" s="44"/>
      <c r="F53" s="44"/>
      <c r="G53" s="44"/>
      <c r="H53" s="44"/>
    </row>
    <row r="54" spans="1:8" s="47" customFormat="1">
      <c r="A54" s="44"/>
      <c r="B54" s="44"/>
      <c r="C54" s="44"/>
      <c r="D54" s="44"/>
      <c r="E54" s="44"/>
      <c r="F54" s="44"/>
      <c r="G54" s="44"/>
      <c r="H54" s="44"/>
    </row>
    <row r="55" spans="1:8" s="47" customFormat="1">
      <c r="A55" s="44"/>
      <c r="B55" s="44"/>
      <c r="C55" s="44"/>
      <c r="D55" s="44"/>
      <c r="E55" s="44"/>
      <c r="F55" s="44"/>
      <c r="G55" s="44"/>
      <c r="H55" s="44"/>
    </row>
    <row r="56" spans="1:8" s="47" customFormat="1">
      <c r="A56" s="44"/>
      <c r="B56" s="44"/>
      <c r="C56" s="44"/>
      <c r="D56" s="44"/>
      <c r="E56" s="44"/>
      <c r="F56" s="44"/>
      <c r="G56" s="44"/>
      <c r="H56" s="44"/>
    </row>
    <row r="57" spans="1:8" s="47" customFormat="1">
      <c r="A57" s="44"/>
      <c r="B57" s="44"/>
      <c r="C57" s="44"/>
      <c r="D57" s="44"/>
      <c r="E57" s="44"/>
      <c r="F57" s="44"/>
      <c r="G57" s="44"/>
      <c r="H57" s="44"/>
    </row>
    <row r="58" spans="1:8" s="47" customFormat="1">
      <c r="A58" s="44"/>
      <c r="B58" s="44"/>
      <c r="C58" s="44"/>
      <c r="D58" s="44"/>
      <c r="E58" s="44"/>
      <c r="F58" s="44"/>
      <c r="G58" s="44"/>
      <c r="H58" s="44"/>
    </row>
    <row r="59" spans="1:8" s="47" customFormat="1">
      <c r="A59" s="44"/>
      <c r="B59" s="44"/>
      <c r="C59" s="44"/>
      <c r="D59" s="44"/>
      <c r="E59" s="44"/>
      <c r="F59" s="44"/>
      <c r="G59" s="44"/>
      <c r="H59" s="44"/>
    </row>
    <row r="60" spans="1:8" s="47" customFormat="1">
      <c r="A60" s="44"/>
      <c r="B60" s="44"/>
      <c r="C60" s="44"/>
      <c r="D60" s="44"/>
      <c r="E60" s="44"/>
      <c r="F60" s="44"/>
      <c r="G60" s="44"/>
      <c r="H60" s="44"/>
    </row>
    <row r="61" spans="1:8" s="47" customFormat="1">
      <c r="A61" s="44"/>
      <c r="B61" s="44"/>
      <c r="C61" s="44"/>
      <c r="D61" s="44"/>
      <c r="E61" s="44"/>
      <c r="F61" s="44"/>
      <c r="G61" s="44"/>
      <c r="H61" s="44"/>
    </row>
    <row r="62" spans="1:8" s="47" customFormat="1">
      <c r="A62" s="44"/>
      <c r="B62" s="44"/>
      <c r="C62" s="44"/>
      <c r="D62" s="44"/>
      <c r="E62" s="44"/>
      <c r="F62" s="44"/>
      <c r="G62" s="44"/>
      <c r="H62" s="44"/>
    </row>
    <row r="63" spans="1:8" s="47" customFormat="1">
      <c r="A63" s="44"/>
      <c r="B63" s="44"/>
      <c r="C63" s="44"/>
      <c r="D63" s="44"/>
      <c r="E63" s="44"/>
      <c r="F63" s="44"/>
      <c r="G63" s="44"/>
      <c r="H63" s="44"/>
    </row>
    <row r="64" spans="1:8" s="47" customFormat="1">
      <c r="A64" s="44"/>
      <c r="B64" s="44"/>
      <c r="C64" s="44"/>
      <c r="D64" s="44"/>
      <c r="E64" s="44"/>
      <c r="F64" s="44"/>
      <c r="G64" s="44"/>
      <c r="H64" s="44"/>
    </row>
    <row r="65" spans="1:8" s="47" customFormat="1">
      <c r="A65" s="44"/>
      <c r="B65" s="44"/>
      <c r="C65" s="44"/>
      <c r="D65" s="44"/>
      <c r="E65" s="44"/>
      <c r="F65" s="44"/>
      <c r="G65" s="44"/>
      <c r="H65" s="44"/>
    </row>
    <row r="66" spans="1:8" s="47" customFormat="1">
      <c r="A66" s="44"/>
      <c r="B66" s="44"/>
      <c r="C66" s="44"/>
      <c r="D66" s="44"/>
      <c r="E66" s="44"/>
      <c r="F66" s="44"/>
      <c r="G66" s="44"/>
      <c r="H66" s="44"/>
    </row>
    <row r="67" spans="1:8" s="47" customFormat="1">
      <c r="A67" s="44"/>
      <c r="B67" s="44"/>
      <c r="C67" s="44"/>
      <c r="D67" s="44"/>
      <c r="E67" s="44"/>
      <c r="F67" s="44"/>
      <c r="G67" s="44"/>
      <c r="H67" s="44"/>
    </row>
    <row r="68" spans="1:8" s="47" customFormat="1">
      <c r="A68" s="44"/>
      <c r="B68" s="44"/>
      <c r="C68" s="44"/>
      <c r="D68" s="44"/>
      <c r="E68" s="44"/>
      <c r="F68" s="44"/>
      <c r="G68" s="44"/>
      <c r="H68" s="44"/>
    </row>
    <row r="69" spans="1:8" s="47" customFormat="1">
      <c r="A69" s="44"/>
      <c r="B69" s="44"/>
      <c r="C69" s="44"/>
      <c r="D69" s="44"/>
      <c r="E69" s="44"/>
      <c r="F69" s="44"/>
      <c r="G69" s="44"/>
      <c r="H69" s="44"/>
    </row>
    <row r="70" spans="1:8" s="47" customFormat="1">
      <c r="A70" s="44"/>
      <c r="B70" s="44"/>
      <c r="C70" s="44"/>
      <c r="D70" s="44"/>
      <c r="E70" s="44"/>
      <c r="F70" s="44"/>
      <c r="G70" s="44"/>
      <c r="H70" s="44"/>
    </row>
    <row r="71" spans="1:8" s="47" customFormat="1">
      <c r="A71" s="44"/>
      <c r="B71" s="44"/>
      <c r="C71" s="44"/>
      <c r="D71" s="44"/>
      <c r="E71" s="44"/>
      <c r="F71" s="44"/>
      <c r="G71" s="44"/>
      <c r="H71" s="44"/>
    </row>
    <row r="72" spans="1:8" s="47" customFormat="1">
      <c r="A72" s="44"/>
      <c r="B72" s="44"/>
      <c r="C72" s="44"/>
      <c r="D72" s="44"/>
      <c r="E72" s="44"/>
      <c r="F72" s="44"/>
      <c r="G72" s="44"/>
      <c r="H72" s="44"/>
    </row>
    <row r="73" spans="1:8" s="47" customFormat="1">
      <c r="A73" s="44"/>
      <c r="B73" s="44"/>
      <c r="C73" s="44"/>
      <c r="D73" s="44"/>
      <c r="E73" s="44"/>
      <c r="F73" s="44"/>
      <c r="G73" s="44"/>
      <c r="H73" s="44"/>
    </row>
    <row r="74" spans="1:8" s="47" customFormat="1">
      <c r="A74" s="44"/>
      <c r="B74" s="44"/>
      <c r="C74" s="44"/>
      <c r="D74" s="44"/>
      <c r="E74" s="44"/>
      <c r="F74" s="44"/>
      <c r="G74" s="44"/>
      <c r="H74" s="44"/>
    </row>
    <row r="75" spans="1:8" s="47" customFormat="1">
      <c r="A75" s="44"/>
      <c r="B75" s="44"/>
      <c r="C75" s="44"/>
      <c r="D75" s="44"/>
      <c r="E75" s="44"/>
      <c r="F75" s="44"/>
      <c r="G75" s="44"/>
      <c r="H75" s="44"/>
    </row>
    <row r="76" spans="1:8" s="47" customFormat="1">
      <c r="A76" s="44"/>
      <c r="B76" s="44"/>
      <c r="C76" s="44"/>
      <c r="D76" s="44"/>
      <c r="E76" s="44"/>
      <c r="F76" s="44"/>
      <c r="G76" s="44"/>
      <c r="H76" s="44"/>
    </row>
    <row r="77" spans="1:8" s="47" customFormat="1">
      <c r="A77" s="44"/>
      <c r="B77" s="44"/>
      <c r="C77" s="44"/>
      <c r="D77" s="44"/>
      <c r="E77" s="44"/>
      <c r="F77" s="44"/>
      <c r="G77" s="44"/>
      <c r="H77" s="44"/>
    </row>
    <row r="78" spans="1:8" s="47" customFormat="1">
      <c r="A78" s="44"/>
      <c r="B78" s="44"/>
      <c r="C78" s="44"/>
      <c r="D78" s="44"/>
      <c r="E78" s="44"/>
      <c r="F78" s="44"/>
      <c r="G78" s="44"/>
      <c r="H78" s="44"/>
    </row>
    <row r="79" spans="1:8" s="47" customFormat="1">
      <c r="A79" s="44"/>
      <c r="B79" s="44"/>
      <c r="C79" s="44"/>
      <c r="D79" s="44"/>
      <c r="E79" s="44"/>
      <c r="F79" s="44"/>
      <c r="G79" s="44"/>
      <c r="H79" s="44"/>
    </row>
    <row r="80" spans="1:8" s="47" customFormat="1">
      <c r="A80" s="44"/>
      <c r="B80" s="44"/>
      <c r="C80" s="44"/>
      <c r="D80" s="44"/>
      <c r="E80" s="44"/>
      <c r="F80" s="44"/>
      <c r="G80" s="44"/>
      <c r="H80" s="44"/>
    </row>
    <row r="81" spans="1:8" s="47" customFormat="1">
      <c r="A81" s="44"/>
      <c r="B81" s="44"/>
      <c r="C81" s="44"/>
      <c r="D81" s="44"/>
      <c r="E81" s="44"/>
      <c r="F81" s="44"/>
      <c r="G81" s="44"/>
      <c r="H81" s="44"/>
    </row>
    <row r="82" spans="1:8" s="47" customFormat="1">
      <c r="A82" s="44"/>
      <c r="B82" s="44"/>
      <c r="C82" s="44"/>
      <c r="D82" s="44"/>
      <c r="E82" s="44"/>
      <c r="F82" s="44"/>
      <c r="G82" s="44"/>
      <c r="H82" s="44"/>
    </row>
    <row r="83" spans="1:8" s="47" customFormat="1">
      <c r="A83" s="44"/>
      <c r="B83" s="44"/>
      <c r="C83" s="44"/>
      <c r="D83" s="44"/>
      <c r="E83" s="44"/>
      <c r="F83" s="44"/>
      <c r="G83" s="44"/>
      <c r="H83" s="44"/>
    </row>
    <row r="84" spans="1:8" s="47" customFormat="1">
      <c r="A84" s="44"/>
      <c r="B84" s="44"/>
      <c r="C84" s="44"/>
      <c r="D84" s="44"/>
      <c r="E84" s="44"/>
      <c r="F84" s="44"/>
      <c r="G84" s="44"/>
      <c r="H84" s="44"/>
    </row>
    <row r="85" spans="1:8" s="47" customFormat="1">
      <c r="A85" s="44"/>
      <c r="B85" s="44"/>
      <c r="C85" s="44"/>
      <c r="D85" s="44"/>
      <c r="E85" s="44"/>
      <c r="F85" s="44"/>
      <c r="G85" s="44"/>
      <c r="H85" s="44"/>
    </row>
    <row r="86" spans="1:8" s="47" customFormat="1">
      <c r="A86" s="44"/>
      <c r="B86" s="44"/>
      <c r="C86" s="44"/>
      <c r="D86" s="44"/>
      <c r="E86" s="44"/>
      <c r="F86" s="44"/>
      <c r="G86" s="44"/>
      <c r="H86" s="44"/>
    </row>
    <row r="87" spans="1:8" s="47" customFormat="1">
      <c r="A87" s="44"/>
      <c r="B87" s="44"/>
      <c r="C87" s="44"/>
      <c r="D87" s="44"/>
      <c r="E87" s="44"/>
      <c r="F87" s="44"/>
      <c r="G87" s="44"/>
      <c r="H87" s="44"/>
    </row>
    <row r="88" spans="1:8" s="47" customFormat="1">
      <c r="A88" s="44"/>
      <c r="B88" s="44"/>
      <c r="C88" s="44"/>
      <c r="D88" s="44"/>
      <c r="E88" s="44"/>
      <c r="F88" s="44"/>
      <c r="G88" s="44"/>
      <c r="H88" s="44"/>
    </row>
    <row r="89" spans="1:8" s="47" customFormat="1">
      <c r="A89" s="44"/>
      <c r="B89" s="44"/>
      <c r="C89" s="44"/>
      <c r="D89" s="44"/>
      <c r="E89" s="44"/>
      <c r="F89" s="44"/>
      <c r="G89" s="44"/>
      <c r="H89" s="44"/>
    </row>
    <row r="90" spans="1:8" s="47" customFormat="1">
      <c r="A90" s="44"/>
      <c r="B90" s="44"/>
      <c r="C90" s="44"/>
      <c r="D90" s="44"/>
      <c r="E90" s="44"/>
      <c r="F90" s="44"/>
      <c r="G90" s="44"/>
      <c r="H90" s="44"/>
    </row>
    <row r="91" spans="1:8" s="47" customFormat="1">
      <c r="A91" s="44"/>
      <c r="B91" s="44"/>
      <c r="C91" s="44"/>
      <c r="D91" s="44"/>
      <c r="E91" s="44"/>
      <c r="F91" s="44"/>
      <c r="G91" s="44"/>
      <c r="H91" s="44"/>
    </row>
    <row r="92" spans="1:8" s="47" customFormat="1">
      <c r="A92" s="44"/>
      <c r="B92" s="44"/>
      <c r="C92" s="44"/>
      <c r="D92" s="44"/>
      <c r="E92" s="44"/>
      <c r="F92" s="44"/>
      <c r="G92" s="44"/>
      <c r="H92" s="44"/>
    </row>
    <row r="93" spans="1:8" s="47" customFormat="1">
      <c r="A93" s="44"/>
      <c r="B93" s="44"/>
      <c r="C93" s="44"/>
      <c r="D93" s="44"/>
      <c r="E93" s="44"/>
      <c r="F93" s="44"/>
      <c r="G93" s="44"/>
      <c r="H93" s="44"/>
    </row>
    <row r="94" spans="1:8" s="47" customFormat="1">
      <c r="A94" s="44"/>
      <c r="B94" s="44"/>
      <c r="C94" s="44"/>
      <c r="D94" s="44"/>
      <c r="E94" s="44"/>
      <c r="F94" s="44"/>
      <c r="G94" s="44"/>
      <c r="H94" s="44"/>
    </row>
    <row r="95" spans="1:8" s="47" customFormat="1">
      <c r="A95" s="44"/>
      <c r="B95" s="44"/>
      <c r="C95" s="44"/>
      <c r="D95" s="44"/>
      <c r="E95" s="44"/>
      <c r="F95" s="44"/>
      <c r="G95" s="44"/>
      <c r="H95" s="44"/>
    </row>
    <row r="96" spans="1:8" s="47" customFormat="1">
      <c r="A96" s="44"/>
      <c r="B96" s="44"/>
      <c r="C96" s="44"/>
      <c r="D96" s="44"/>
      <c r="E96" s="44"/>
      <c r="F96" s="44"/>
      <c r="G96" s="44"/>
      <c r="H96" s="44"/>
    </row>
    <row r="97" spans="1:8" s="47" customFormat="1">
      <c r="A97" s="44"/>
      <c r="B97" s="44"/>
      <c r="C97" s="44"/>
      <c r="D97" s="44"/>
      <c r="E97" s="44"/>
      <c r="F97" s="44"/>
      <c r="G97" s="44"/>
      <c r="H97" s="44"/>
    </row>
    <row r="98" spans="1:8" s="47" customFormat="1">
      <c r="A98" s="44"/>
      <c r="B98" s="44"/>
      <c r="C98" s="44"/>
      <c r="D98" s="44"/>
      <c r="E98" s="44"/>
      <c r="F98" s="44"/>
      <c r="G98" s="44"/>
      <c r="H98" s="44"/>
    </row>
    <row r="99" spans="1:8" s="47" customFormat="1">
      <c r="A99" s="44"/>
      <c r="B99" s="44"/>
      <c r="C99" s="44"/>
      <c r="D99" s="44"/>
      <c r="E99" s="44"/>
      <c r="F99" s="44"/>
      <c r="G99" s="44"/>
      <c r="H99" s="44"/>
    </row>
    <row r="100" spans="1:8" s="47" customFormat="1">
      <c r="A100" s="44"/>
      <c r="B100" s="44"/>
      <c r="C100" s="44"/>
      <c r="D100" s="44"/>
      <c r="E100" s="44"/>
      <c r="F100" s="44"/>
      <c r="G100" s="44"/>
      <c r="H100" s="44"/>
    </row>
    <row r="101" spans="1:8" s="47" customFormat="1">
      <c r="A101" s="44"/>
      <c r="B101" s="44"/>
      <c r="C101" s="44"/>
      <c r="D101" s="44"/>
      <c r="E101" s="44"/>
      <c r="F101" s="44"/>
      <c r="G101" s="44"/>
      <c r="H101" s="44"/>
    </row>
    <row r="102" spans="1:8" s="47" customFormat="1">
      <c r="A102" s="44"/>
      <c r="B102" s="44"/>
      <c r="C102" s="44"/>
      <c r="D102" s="44"/>
      <c r="E102" s="44"/>
      <c r="F102" s="44"/>
      <c r="G102" s="44"/>
      <c r="H102" s="44"/>
    </row>
    <row r="103" spans="1:8" s="47" customFormat="1">
      <c r="A103" s="44"/>
      <c r="B103" s="44"/>
      <c r="C103" s="44"/>
      <c r="D103" s="44"/>
      <c r="E103" s="44"/>
      <c r="F103" s="44"/>
      <c r="G103" s="44"/>
      <c r="H103" s="44"/>
    </row>
    <row r="104" spans="1:8" s="47" customFormat="1">
      <c r="A104" s="44"/>
      <c r="B104" s="44"/>
      <c r="C104" s="44"/>
      <c r="D104" s="44"/>
      <c r="E104" s="44"/>
      <c r="F104" s="44"/>
      <c r="G104" s="44"/>
      <c r="H104" s="44"/>
    </row>
    <row r="105" spans="1:8" s="47" customFormat="1">
      <c r="A105" s="44"/>
      <c r="B105" s="44"/>
      <c r="C105" s="44"/>
      <c r="D105" s="44"/>
      <c r="E105" s="44"/>
      <c r="F105" s="44"/>
      <c r="G105" s="44"/>
      <c r="H105" s="44"/>
    </row>
    <row r="106" spans="1:8" s="47" customFormat="1">
      <c r="A106" s="44"/>
      <c r="B106" s="44"/>
      <c r="C106" s="44"/>
      <c r="D106" s="44"/>
      <c r="E106" s="44"/>
      <c r="F106" s="44"/>
      <c r="G106" s="44"/>
      <c r="H106" s="44"/>
    </row>
    <row r="107" spans="1:8" s="47" customFormat="1">
      <c r="A107" s="44"/>
      <c r="B107" s="44"/>
      <c r="C107" s="44"/>
      <c r="D107" s="44"/>
      <c r="E107" s="44"/>
      <c r="F107" s="44"/>
      <c r="G107" s="44"/>
      <c r="H107" s="44"/>
    </row>
    <row r="108" spans="1:8" s="47" customFormat="1">
      <c r="A108" s="44"/>
      <c r="B108" s="44"/>
      <c r="C108" s="44"/>
      <c r="D108" s="44"/>
      <c r="E108" s="44"/>
      <c r="F108" s="44"/>
      <c r="G108" s="44"/>
      <c r="H108" s="44"/>
    </row>
    <row r="109" spans="1:8" s="47" customFormat="1">
      <c r="A109" s="44"/>
      <c r="B109" s="44"/>
      <c r="C109" s="44"/>
      <c r="D109" s="44"/>
      <c r="E109" s="44"/>
      <c r="F109" s="44"/>
      <c r="G109" s="44"/>
      <c r="H109" s="44"/>
    </row>
    <row r="110" spans="1:8" s="47" customFormat="1">
      <c r="A110" s="44"/>
      <c r="B110" s="44"/>
      <c r="C110" s="44"/>
      <c r="D110" s="44"/>
      <c r="E110" s="44"/>
      <c r="F110" s="44"/>
      <c r="G110" s="44"/>
      <c r="H110" s="44"/>
    </row>
    <row r="111" spans="1:8" s="47" customFormat="1">
      <c r="A111" s="44"/>
      <c r="B111" s="44"/>
      <c r="C111" s="44"/>
      <c r="D111" s="44"/>
      <c r="E111" s="44"/>
      <c r="F111" s="44"/>
      <c r="G111" s="44"/>
      <c r="H111" s="44"/>
    </row>
    <row r="112" spans="1:8" s="47" customFormat="1">
      <c r="A112" s="44"/>
      <c r="B112" s="44"/>
      <c r="C112" s="44"/>
      <c r="D112" s="44"/>
      <c r="E112" s="44"/>
      <c r="F112" s="44"/>
      <c r="G112" s="44"/>
      <c r="H112" s="44"/>
    </row>
    <row r="113" spans="1:8" s="47" customFormat="1">
      <c r="A113" s="44"/>
      <c r="B113" s="44"/>
      <c r="C113" s="44"/>
      <c r="D113" s="44"/>
      <c r="E113" s="44"/>
      <c r="F113" s="44"/>
      <c r="G113" s="44"/>
      <c r="H113" s="44"/>
    </row>
    <row r="114" spans="1:8" s="47" customFormat="1">
      <c r="A114" s="44"/>
      <c r="B114" s="44"/>
      <c r="C114" s="44"/>
      <c r="D114" s="44"/>
      <c r="E114" s="44"/>
      <c r="F114" s="44"/>
      <c r="G114" s="44"/>
      <c r="H114" s="44"/>
    </row>
    <row r="115" spans="1:8" s="47" customFormat="1">
      <c r="A115" s="44"/>
      <c r="B115" s="44"/>
      <c r="C115" s="44"/>
      <c r="D115" s="44"/>
      <c r="E115" s="44"/>
      <c r="F115" s="44"/>
      <c r="G115" s="44"/>
      <c r="H115" s="44"/>
    </row>
    <row r="116" spans="1:8" s="47" customFormat="1">
      <c r="A116" s="44"/>
      <c r="B116" s="44"/>
      <c r="C116" s="44"/>
      <c r="D116" s="44"/>
      <c r="E116" s="44"/>
      <c r="F116" s="44"/>
      <c r="G116" s="44"/>
      <c r="H116" s="44"/>
    </row>
    <row r="117" spans="1:8" s="47" customFormat="1">
      <c r="A117" s="44"/>
      <c r="B117" s="44"/>
      <c r="C117" s="44"/>
      <c r="D117" s="44"/>
      <c r="E117" s="44"/>
      <c r="F117" s="44"/>
      <c r="G117" s="44"/>
      <c r="H117" s="44"/>
    </row>
    <row r="118" spans="1:8" s="47" customFormat="1">
      <c r="A118" s="44"/>
      <c r="B118" s="44"/>
      <c r="C118" s="44"/>
      <c r="D118" s="44"/>
      <c r="E118" s="44"/>
      <c r="F118" s="44"/>
      <c r="G118" s="44"/>
      <c r="H118" s="44"/>
    </row>
    <row r="119" spans="1:8" s="47" customFormat="1">
      <c r="A119" s="44"/>
      <c r="B119" s="44"/>
      <c r="C119" s="44"/>
      <c r="D119" s="44"/>
      <c r="E119" s="44"/>
      <c r="F119" s="44"/>
      <c r="G119" s="44"/>
      <c r="H119" s="44"/>
    </row>
    <row r="120" spans="1:8" s="47" customFormat="1">
      <c r="A120" s="44"/>
      <c r="B120" s="44"/>
      <c r="C120" s="44"/>
      <c r="D120" s="44"/>
      <c r="E120" s="44"/>
      <c r="F120" s="44"/>
      <c r="G120" s="44"/>
      <c r="H120" s="44"/>
    </row>
    <row r="121" spans="1:8" s="47" customFormat="1">
      <c r="A121" s="44"/>
      <c r="B121" s="44"/>
      <c r="C121" s="44"/>
      <c r="D121" s="44"/>
      <c r="E121" s="44"/>
      <c r="F121" s="44"/>
      <c r="G121" s="44"/>
      <c r="H121" s="44"/>
    </row>
    <row r="122" spans="1:8" s="47" customFormat="1">
      <c r="A122" s="44"/>
      <c r="B122" s="44"/>
      <c r="C122" s="44"/>
      <c r="D122" s="44"/>
      <c r="E122" s="44"/>
      <c r="F122" s="44"/>
      <c r="G122" s="44"/>
      <c r="H122" s="44"/>
    </row>
    <row r="123" spans="1:8" s="47" customFormat="1">
      <c r="A123" s="44"/>
      <c r="B123" s="44"/>
      <c r="C123" s="44"/>
      <c r="D123" s="44"/>
      <c r="E123" s="44"/>
      <c r="F123" s="44"/>
      <c r="G123" s="44"/>
      <c r="H123" s="44"/>
    </row>
    <row r="124" spans="1:8" s="47" customFormat="1">
      <c r="A124" s="44"/>
      <c r="B124" s="44"/>
      <c r="C124" s="44"/>
      <c r="D124" s="44"/>
      <c r="E124" s="44"/>
      <c r="F124" s="44"/>
      <c r="G124" s="44"/>
      <c r="H124" s="44"/>
    </row>
    <row r="125" spans="1:8" s="47" customFormat="1">
      <c r="A125" s="44"/>
      <c r="B125" s="44"/>
      <c r="C125" s="44"/>
      <c r="D125" s="44"/>
      <c r="E125" s="44"/>
      <c r="F125" s="44"/>
      <c r="G125" s="44"/>
      <c r="H125" s="44"/>
    </row>
    <row r="126" spans="1:8" s="47" customFormat="1">
      <c r="A126" s="44"/>
      <c r="B126" s="44"/>
      <c r="C126" s="44"/>
      <c r="D126" s="44"/>
      <c r="E126" s="44"/>
      <c r="F126" s="44"/>
      <c r="G126" s="44"/>
      <c r="H126" s="44"/>
    </row>
    <row r="127" spans="1:8" s="47" customFormat="1">
      <c r="A127" s="44"/>
      <c r="B127" s="44"/>
      <c r="C127" s="44"/>
      <c r="D127" s="44"/>
      <c r="E127" s="44"/>
      <c r="F127" s="44"/>
      <c r="G127" s="44"/>
      <c r="H127" s="44"/>
    </row>
    <row r="128" spans="1:8" s="47" customFormat="1">
      <c r="A128" s="44"/>
      <c r="B128" s="44"/>
      <c r="C128" s="44"/>
      <c r="D128" s="44"/>
      <c r="E128" s="44"/>
      <c r="F128" s="44"/>
      <c r="G128" s="44"/>
      <c r="H128" s="44"/>
    </row>
    <row r="129" spans="1:8" s="47" customFormat="1">
      <c r="A129" s="44"/>
      <c r="B129" s="44"/>
      <c r="C129" s="44"/>
      <c r="D129" s="44"/>
      <c r="E129" s="44"/>
      <c r="F129" s="44"/>
      <c r="G129" s="44"/>
      <c r="H129" s="44"/>
    </row>
    <row r="130" spans="1:8" s="47" customFormat="1">
      <c r="A130" s="44"/>
      <c r="B130" s="44"/>
      <c r="C130" s="44"/>
      <c r="D130" s="44"/>
      <c r="E130" s="44"/>
      <c r="F130" s="44"/>
      <c r="G130" s="44"/>
      <c r="H130" s="44"/>
    </row>
    <row r="131" spans="1:8" s="47" customFormat="1">
      <c r="A131" s="44"/>
      <c r="B131" s="44"/>
      <c r="C131" s="44"/>
      <c r="D131" s="44"/>
      <c r="E131" s="44"/>
      <c r="F131" s="44"/>
      <c r="G131" s="44"/>
      <c r="H131" s="44"/>
    </row>
    <row r="132" spans="1:8" s="47" customFormat="1">
      <c r="A132" s="44"/>
      <c r="B132" s="44"/>
      <c r="C132" s="44"/>
      <c r="D132" s="44"/>
      <c r="E132" s="44"/>
      <c r="F132" s="44"/>
      <c r="G132" s="44"/>
      <c r="H132" s="44"/>
    </row>
    <row r="133" spans="1:8" s="47" customFormat="1">
      <c r="A133" s="44"/>
      <c r="B133" s="44"/>
      <c r="C133" s="44"/>
      <c r="D133" s="44"/>
      <c r="E133" s="44"/>
      <c r="F133" s="44"/>
      <c r="G133" s="44"/>
      <c r="H133" s="44"/>
    </row>
    <row r="134" spans="1:8" s="47" customFormat="1">
      <c r="A134" s="44"/>
      <c r="B134" s="44"/>
      <c r="C134" s="44"/>
      <c r="D134" s="44"/>
      <c r="E134" s="44"/>
      <c r="F134" s="44"/>
      <c r="G134" s="44"/>
      <c r="H134" s="44"/>
    </row>
    <row r="135" spans="1:8" s="47" customFormat="1">
      <c r="A135" s="44"/>
      <c r="B135" s="44"/>
      <c r="C135" s="44"/>
      <c r="D135" s="44"/>
      <c r="E135" s="44"/>
      <c r="F135" s="44"/>
      <c r="G135" s="44"/>
      <c r="H135" s="44"/>
    </row>
    <row r="136" spans="1:8" s="47" customFormat="1">
      <c r="A136" s="44"/>
      <c r="B136" s="44"/>
      <c r="C136" s="44"/>
      <c r="D136" s="44"/>
      <c r="E136" s="44"/>
      <c r="F136" s="44"/>
      <c r="G136" s="44"/>
      <c r="H136" s="44"/>
    </row>
    <row r="137" spans="1:8" s="47" customFormat="1">
      <c r="A137" s="44"/>
      <c r="B137" s="44"/>
      <c r="C137" s="44"/>
      <c r="D137" s="44"/>
      <c r="E137" s="44"/>
      <c r="F137" s="44"/>
      <c r="G137" s="44"/>
      <c r="H137" s="44"/>
    </row>
    <row r="138" spans="1:8" s="47" customFormat="1">
      <c r="A138" s="44"/>
      <c r="B138" s="44"/>
      <c r="C138" s="44"/>
      <c r="D138" s="44"/>
      <c r="E138" s="44"/>
      <c r="F138" s="44"/>
      <c r="G138" s="44"/>
      <c r="H138" s="44"/>
    </row>
    <row r="139" spans="1:8" s="47" customFormat="1">
      <c r="A139" s="44"/>
      <c r="B139" s="44"/>
      <c r="C139" s="44"/>
      <c r="D139" s="44"/>
      <c r="E139" s="44"/>
      <c r="F139" s="44"/>
      <c r="G139" s="44"/>
      <c r="H139" s="44"/>
    </row>
    <row r="140" spans="1:8" s="47" customFormat="1">
      <c r="A140" s="44"/>
      <c r="B140" s="44"/>
      <c r="C140" s="44"/>
      <c r="D140" s="44"/>
      <c r="E140" s="44"/>
      <c r="F140" s="44"/>
      <c r="G140" s="44"/>
      <c r="H140" s="44"/>
    </row>
    <row r="141" spans="1:8" s="47" customFormat="1">
      <c r="A141" s="44"/>
      <c r="B141" s="44"/>
      <c r="C141" s="44"/>
      <c r="D141" s="44"/>
      <c r="E141" s="44"/>
      <c r="F141" s="44"/>
      <c r="G141" s="44"/>
      <c r="H141" s="44"/>
    </row>
    <row r="142" spans="1:8" s="47" customFormat="1">
      <c r="A142" s="44"/>
      <c r="B142" s="44"/>
      <c r="C142" s="44"/>
      <c r="D142" s="44"/>
      <c r="E142" s="44"/>
      <c r="F142" s="44"/>
      <c r="G142" s="44"/>
      <c r="H142" s="44"/>
    </row>
    <row r="143" spans="1:8" s="47" customFormat="1">
      <c r="A143" s="44"/>
      <c r="B143" s="44"/>
      <c r="C143" s="44"/>
      <c r="D143" s="44"/>
      <c r="E143" s="44"/>
      <c r="F143" s="44"/>
      <c r="G143" s="44"/>
      <c r="H143" s="44"/>
    </row>
    <row r="144" spans="1:8" s="47" customFormat="1">
      <c r="A144" s="44"/>
      <c r="B144" s="44"/>
      <c r="C144" s="44"/>
      <c r="D144" s="44"/>
      <c r="E144" s="44"/>
      <c r="F144" s="44"/>
      <c r="G144" s="44"/>
      <c r="H144" s="44"/>
    </row>
    <row r="145" spans="1:8" s="47" customFormat="1">
      <c r="A145" s="44"/>
      <c r="B145" s="44"/>
      <c r="C145" s="44"/>
      <c r="D145" s="44"/>
      <c r="E145" s="44"/>
      <c r="F145" s="44"/>
      <c r="G145" s="44"/>
      <c r="H145" s="44"/>
    </row>
    <row r="146" spans="1:8" s="47" customFormat="1">
      <c r="A146" s="44"/>
      <c r="B146" s="44"/>
      <c r="C146" s="44"/>
      <c r="D146" s="44"/>
      <c r="E146" s="44"/>
      <c r="F146" s="44"/>
      <c r="G146" s="44"/>
      <c r="H146" s="44"/>
    </row>
    <row r="147" spans="1:8" s="47" customFormat="1">
      <c r="A147" s="44"/>
      <c r="B147" s="44"/>
      <c r="C147" s="44"/>
      <c r="D147" s="44"/>
      <c r="E147" s="44"/>
      <c r="F147" s="44"/>
      <c r="G147" s="44"/>
      <c r="H147" s="44"/>
    </row>
    <row r="148" spans="1:8" s="47" customFormat="1">
      <c r="A148" s="44"/>
      <c r="B148" s="44"/>
      <c r="C148" s="44"/>
      <c r="D148" s="44"/>
      <c r="E148" s="44"/>
      <c r="F148" s="44"/>
      <c r="G148" s="44"/>
      <c r="H148" s="44"/>
    </row>
    <row r="149" spans="1:8" s="47" customFormat="1">
      <c r="A149" s="44"/>
      <c r="B149" s="44"/>
      <c r="C149" s="44"/>
      <c r="D149" s="44"/>
      <c r="E149" s="44"/>
      <c r="F149" s="44"/>
      <c r="G149" s="44"/>
      <c r="H149" s="44"/>
    </row>
    <row r="150" spans="1:8" s="47" customFormat="1">
      <c r="A150" s="44"/>
      <c r="B150" s="44"/>
      <c r="C150" s="44"/>
      <c r="D150" s="44"/>
      <c r="E150" s="44"/>
      <c r="F150" s="44"/>
      <c r="G150" s="44"/>
      <c r="H150" s="44"/>
    </row>
    <row r="151" spans="1:8" s="47" customFormat="1">
      <c r="A151" s="44"/>
      <c r="B151" s="44"/>
      <c r="C151" s="44"/>
      <c r="D151" s="44"/>
      <c r="E151" s="44"/>
      <c r="F151" s="44"/>
      <c r="G151" s="44"/>
      <c r="H151" s="44"/>
    </row>
    <row r="152" spans="1:8" s="47" customFormat="1">
      <c r="A152" s="44"/>
      <c r="B152" s="44"/>
      <c r="C152" s="44"/>
      <c r="D152" s="44"/>
      <c r="E152" s="44"/>
      <c r="F152" s="44"/>
      <c r="G152" s="44"/>
      <c r="H152" s="44"/>
    </row>
    <row r="153" spans="1:8" s="47" customFormat="1">
      <c r="A153" s="44"/>
      <c r="B153" s="44"/>
      <c r="C153" s="44"/>
      <c r="D153" s="44"/>
      <c r="E153" s="44"/>
      <c r="F153" s="44"/>
      <c r="G153" s="44"/>
      <c r="H153" s="44"/>
    </row>
    <row r="154" spans="1:8" s="47" customFormat="1">
      <c r="A154" s="44"/>
      <c r="B154" s="44"/>
      <c r="C154" s="44"/>
      <c r="D154" s="44"/>
      <c r="E154" s="44"/>
      <c r="F154" s="44"/>
      <c r="G154" s="44"/>
      <c r="H154" s="44"/>
    </row>
    <row r="155" spans="1:8" s="47" customFormat="1">
      <c r="A155" s="44"/>
      <c r="B155" s="44"/>
      <c r="C155" s="44"/>
      <c r="D155" s="44"/>
      <c r="E155" s="44"/>
      <c r="F155" s="44"/>
      <c r="G155" s="44"/>
      <c r="H155" s="44"/>
    </row>
    <row r="156" spans="1:8" s="47" customFormat="1">
      <c r="A156" s="44"/>
      <c r="B156" s="44"/>
      <c r="C156" s="44"/>
      <c r="D156" s="44"/>
      <c r="E156" s="44"/>
      <c r="F156" s="44"/>
      <c r="G156" s="44"/>
      <c r="H156" s="44"/>
    </row>
    <row r="157" spans="1:8" s="47" customFormat="1">
      <c r="A157" s="44"/>
      <c r="B157" s="44"/>
      <c r="C157" s="44"/>
      <c r="D157" s="44"/>
      <c r="E157" s="44"/>
      <c r="F157" s="44"/>
      <c r="G157" s="44"/>
      <c r="H157" s="44"/>
    </row>
    <row r="158" spans="1:8" s="47" customFormat="1">
      <c r="A158" s="44"/>
      <c r="B158" s="44"/>
      <c r="C158" s="44"/>
      <c r="D158" s="44"/>
      <c r="E158" s="44"/>
      <c r="F158" s="44"/>
      <c r="G158" s="44"/>
      <c r="H158" s="44"/>
    </row>
    <row r="159" spans="1:8" s="47" customFormat="1">
      <c r="A159" s="44"/>
      <c r="B159" s="44"/>
      <c r="C159" s="44"/>
      <c r="D159" s="44"/>
      <c r="E159" s="44"/>
      <c r="F159" s="44"/>
      <c r="G159" s="44"/>
      <c r="H159" s="44"/>
    </row>
    <row r="160" spans="1:8" s="47" customFormat="1">
      <c r="A160" s="44"/>
      <c r="B160" s="44"/>
      <c r="C160" s="44"/>
      <c r="D160" s="44"/>
      <c r="E160" s="44"/>
      <c r="F160" s="44"/>
      <c r="G160" s="44"/>
      <c r="H160" s="44"/>
    </row>
    <row r="161" spans="1:8" s="47" customFormat="1">
      <c r="A161" s="44"/>
      <c r="B161" s="44"/>
      <c r="C161" s="44"/>
      <c r="D161" s="44"/>
      <c r="E161" s="44"/>
      <c r="F161" s="44"/>
      <c r="G161" s="44"/>
      <c r="H161" s="44"/>
    </row>
    <row r="162" spans="1:8" s="47" customFormat="1">
      <c r="A162" s="44"/>
      <c r="B162" s="44"/>
      <c r="C162" s="44"/>
      <c r="D162" s="44"/>
      <c r="E162" s="44"/>
      <c r="F162" s="44"/>
      <c r="G162" s="44"/>
      <c r="H162" s="44"/>
    </row>
    <row r="163" spans="1:8" s="47" customFormat="1">
      <c r="A163" s="44"/>
      <c r="B163" s="44"/>
      <c r="C163" s="44"/>
      <c r="D163" s="44"/>
      <c r="E163" s="44"/>
      <c r="F163" s="44"/>
      <c r="G163" s="44"/>
      <c r="H163" s="44"/>
    </row>
    <row r="164" spans="1:8" s="47" customFormat="1">
      <c r="A164" s="44"/>
      <c r="B164" s="44"/>
      <c r="C164" s="44"/>
      <c r="D164" s="44"/>
      <c r="E164" s="44"/>
      <c r="F164" s="44"/>
      <c r="G164" s="44"/>
      <c r="H164" s="44"/>
    </row>
    <row r="165" spans="1:8" s="47" customFormat="1">
      <c r="A165" s="44"/>
      <c r="B165" s="44"/>
      <c r="C165" s="44"/>
      <c r="D165" s="44"/>
      <c r="E165" s="44"/>
      <c r="F165" s="44"/>
      <c r="G165" s="44"/>
      <c r="H165" s="44"/>
    </row>
    <row r="166" spans="1:8" s="47" customFormat="1">
      <c r="A166" s="44"/>
      <c r="B166" s="44"/>
      <c r="C166" s="44"/>
      <c r="D166" s="44"/>
      <c r="E166" s="44"/>
      <c r="F166" s="44"/>
      <c r="G166" s="44"/>
      <c r="H166" s="44"/>
    </row>
    <row r="167" spans="1:8" s="47" customFormat="1">
      <c r="A167" s="44"/>
      <c r="B167" s="44"/>
      <c r="C167" s="44"/>
      <c r="D167" s="44"/>
      <c r="E167" s="44"/>
      <c r="F167" s="44"/>
      <c r="G167" s="44"/>
      <c r="H167" s="44"/>
    </row>
    <row r="168" spans="1:8" s="47" customFormat="1">
      <c r="A168" s="44"/>
      <c r="B168" s="44"/>
      <c r="C168" s="44"/>
      <c r="D168" s="44"/>
      <c r="E168" s="44"/>
      <c r="F168" s="44"/>
      <c r="G168" s="44"/>
      <c r="H168" s="44"/>
    </row>
    <row r="169" spans="1:8" s="47" customFormat="1">
      <c r="A169" s="44"/>
      <c r="B169" s="44"/>
      <c r="C169" s="44"/>
      <c r="D169" s="44"/>
      <c r="E169" s="44"/>
      <c r="F169" s="44"/>
      <c r="G169" s="44"/>
      <c r="H169" s="44"/>
    </row>
    <row r="170" spans="1:8" s="47" customFormat="1">
      <c r="A170" s="44"/>
      <c r="B170" s="44"/>
      <c r="C170" s="44"/>
      <c r="D170" s="44"/>
      <c r="E170" s="44"/>
      <c r="F170" s="44"/>
      <c r="G170" s="44"/>
      <c r="H170" s="44"/>
    </row>
    <row r="171" spans="1:8" s="47" customFormat="1">
      <c r="A171" s="44"/>
      <c r="B171" s="44"/>
      <c r="C171" s="44"/>
      <c r="D171" s="44"/>
      <c r="E171" s="44"/>
      <c r="F171" s="44"/>
      <c r="G171" s="44"/>
      <c r="H171" s="44"/>
    </row>
    <row r="172" spans="1:8" s="47" customFormat="1">
      <c r="A172" s="44"/>
      <c r="B172" s="44"/>
      <c r="C172" s="44"/>
      <c r="D172" s="44"/>
      <c r="E172" s="44"/>
      <c r="F172" s="44"/>
      <c r="G172" s="44"/>
      <c r="H172" s="44"/>
    </row>
    <row r="173" spans="1:8" s="47" customFormat="1">
      <c r="A173" s="44"/>
      <c r="B173" s="44"/>
      <c r="C173" s="44"/>
      <c r="D173" s="44"/>
      <c r="E173" s="44"/>
      <c r="F173" s="44"/>
      <c r="G173" s="44"/>
      <c r="H173" s="44"/>
    </row>
    <row r="174" spans="1:8" s="47" customFormat="1">
      <c r="A174" s="44"/>
      <c r="B174" s="44"/>
      <c r="C174" s="44"/>
      <c r="D174" s="44"/>
      <c r="E174" s="44"/>
      <c r="F174" s="44"/>
      <c r="G174" s="44"/>
      <c r="H174" s="44"/>
    </row>
    <row r="175" spans="1:8" s="47" customFormat="1">
      <c r="A175" s="44"/>
      <c r="B175" s="44"/>
      <c r="C175" s="44"/>
      <c r="D175" s="44"/>
      <c r="E175" s="44"/>
      <c r="F175" s="44"/>
      <c r="G175" s="44"/>
      <c r="H175" s="44"/>
    </row>
    <row r="176" spans="1:8" s="47" customFormat="1">
      <c r="A176" s="44"/>
      <c r="B176" s="44"/>
      <c r="C176" s="44"/>
      <c r="D176" s="44"/>
      <c r="E176" s="44"/>
      <c r="F176" s="44"/>
      <c r="G176" s="44"/>
      <c r="H176" s="44"/>
    </row>
    <row r="177" spans="1:8" s="47" customFormat="1">
      <c r="A177" s="44"/>
      <c r="B177" s="44"/>
      <c r="C177" s="44"/>
      <c r="D177" s="44"/>
      <c r="E177" s="44"/>
      <c r="F177" s="44"/>
      <c r="G177" s="44"/>
      <c r="H177" s="44"/>
    </row>
    <row r="178" spans="1:8" s="47" customFormat="1">
      <c r="A178" s="44"/>
      <c r="B178" s="44"/>
      <c r="C178" s="44"/>
      <c r="D178" s="44"/>
      <c r="E178" s="44"/>
      <c r="F178" s="44"/>
      <c r="G178" s="44"/>
      <c r="H178" s="44"/>
    </row>
    <row r="179" spans="1:8" s="47" customFormat="1">
      <c r="A179" s="44"/>
      <c r="B179" s="44"/>
      <c r="C179" s="44"/>
      <c r="D179" s="44"/>
      <c r="E179" s="44"/>
      <c r="F179" s="44"/>
      <c r="G179" s="44"/>
      <c r="H179" s="44"/>
    </row>
    <row r="180" spans="1:8" s="47" customFormat="1">
      <c r="A180" s="44"/>
      <c r="B180" s="44"/>
      <c r="C180" s="44"/>
      <c r="D180" s="44"/>
      <c r="E180" s="44"/>
      <c r="F180" s="44"/>
      <c r="G180" s="44"/>
      <c r="H180" s="44"/>
    </row>
    <row r="181" spans="1:8" s="47" customFormat="1">
      <c r="A181" s="44"/>
      <c r="B181" s="44"/>
      <c r="C181" s="44"/>
      <c r="D181" s="44"/>
      <c r="E181" s="44"/>
      <c r="F181" s="44"/>
      <c r="G181" s="44"/>
      <c r="H181" s="44"/>
    </row>
    <row r="182" spans="1:8">
      <c r="A182" s="44"/>
      <c r="B182" s="44"/>
      <c r="C182" s="44"/>
      <c r="D182" s="44"/>
      <c r="E182" s="44"/>
      <c r="F182" s="44"/>
      <c r="G182" s="44"/>
      <c r="H182" s="44"/>
    </row>
    <row r="183" spans="1:8">
      <c r="A183" s="44"/>
      <c r="B183" s="44"/>
      <c r="C183" s="44"/>
      <c r="D183" s="44"/>
      <c r="E183" s="44"/>
      <c r="F183" s="44"/>
      <c r="G183" s="44"/>
      <c r="H183" s="44"/>
    </row>
    <row r="184" spans="1:8">
      <c r="A184" s="44"/>
      <c r="B184" s="44"/>
      <c r="C184" s="44"/>
      <c r="D184" s="44"/>
      <c r="E184" s="44"/>
      <c r="F184" s="44"/>
      <c r="G184" s="44"/>
      <c r="H184" s="44"/>
    </row>
    <row r="185" spans="1:8">
      <c r="A185" s="44"/>
      <c r="B185" s="44"/>
      <c r="C185" s="44"/>
      <c r="D185" s="44"/>
      <c r="E185" s="44"/>
      <c r="F185" s="44"/>
      <c r="G185" s="44"/>
      <c r="H185" s="44"/>
    </row>
    <row r="186" spans="1:8">
      <c r="A186" s="44"/>
      <c r="B186" s="44"/>
      <c r="C186" s="44"/>
      <c r="D186" s="44"/>
      <c r="E186" s="44"/>
      <c r="F186" s="44"/>
      <c r="G186" s="44"/>
      <c r="H186" s="44"/>
    </row>
    <row r="187" spans="1:8">
      <c r="A187" s="44"/>
      <c r="B187" s="44"/>
      <c r="C187" s="44"/>
      <c r="D187" s="44"/>
      <c r="E187" s="44"/>
      <c r="F187" s="44"/>
      <c r="G187" s="44"/>
      <c r="H187" s="44"/>
    </row>
    <row r="188" spans="1:8">
      <c r="A188" s="44"/>
      <c r="B188" s="44"/>
      <c r="C188" s="44"/>
      <c r="D188" s="44"/>
      <c r="E188" s="44"/>
      <c r="F188" s="44"/>
      <c r="G188" s="44"/>
      <c r="H188" s="44"/>
    </row>
    <row r="189" spans="1:8">
      <c r="A189" s="44"/>
      <c r="B189" s="44"/>
      <c r="C189" s="44"/>
      <c r="D189" s="44"/>
      <c r="E189" s="44"/>
      <c r="F189" s="44"/>
      <c r="G189" s="44"/>
      <c r="H189" s="44"/>
    </row>
    <row r="190" spans="1:8">
      <c r="A190" s="44"/>
      <c r="B190" s="44"/>
      <c r="C190" s="44"/>
      <c r="D190" s="44"/>
      <c r="E190" s="44"/>
      <c r="F190" s="44"/>
      <c r="G190" s="44"/>
      <c r="H190" s="44"/>
    </row>
    <row r="191" spans="1:8">
      <c r="A191" s="44"/>
      <c r="B191" s="44"/>
      <c r="C191" s="44"/>
      <c r="D191" s="44"/>
      <c r="E191" s="44"/>
      <c r="F191" s="44"/>
      <c r="G191" s="44"/>
      <c r="H191" s="44"/>
    </row>
    <row r="192" spans="1:8">
      <c r="A192" s="44"/>
      <c r="B192" s="44"/>
      <c r="C192" s="44"/>
      <c r="D192" s="44"/>
      <c r="E192" s="44"/>
      <c r="F192" s="44"/>
      <c r="G192" s="44"/>
      <c r="H192" s="44"/>
    </row>
    <row r="193" spans="1:8">
      <c r="A193" s="44"/>
      <c r="B193" s="44"/>
      <c r="C193" s="44"/>
      <c r="D193" s="44"/>
      <c r="E193" s="44"/>
      <c r="F193" s="44"/>
      <c r="G193" s="44"/>
      <c r="H193" s="44"/>
    </row>
    <row r="195" spans="1:8" s="49" customFormat="1">
      <c r="A195" s="48"/>
      <c r="B195" s="30"/>
      <c r="C195" s="30"/>
      <c r="D195" s="30"/>
      <c r="E195" s="30"/>
      <c r="F195" s="30"/>
    </row>
    <row r="196" spans="1:8" s="49" customFormat="1">
      <c r="A196" s="48"/>
      <c r="B196" s="30"/>
      <c r="C196" s="30"/>
      <c r="D196" s="30"/>
      <c r="E196" s="30"/>
      <c r="F196" s="30"/>
    </row>
    <row r="197" spans="1:8" s="49" customFormat="1">
      <c r="A197" s="48"/>
      <c r="B197" s="30"/>
      <c r="C197" s="30"/>
      <c r="D197" s="30"/>
      <c r="E197" s="30"/>
      <c r="F197" s="30"/>
    </row>
    <row r="198" spans="1:8" s="49" customFormat="1">
      <c r="A198" s="48"/>
      <c r="B198" s="30"/>
      <c r="C198" s="30"/>
      <c r="D198" s="30"/>
      <c r="E198" s="30"/>
      <c r="F198" s="30"/>
    </row>
    <row r="199" spans="1:8" s="49" customFormat="1">
      <c r="A199" s="48"/>
      <c r="B199" s="30"/>
      <c r="C199" s="30"/>
      <c r="D199" s="30"/>
      <c r="E199" s="30"/>
      <c r="F199" s="30"/>
    </row>
    <row r="200" spans="1:8" s="49" customFormat="1">
      <c r="A200" s="48"/>
      <c r="B200" s="30"/>
      <c r="C200" s="30"/>
      <c r="D200" s="30"/>
      <c r="E200" s="30"/>
      <c r="F200" s="30"/>
    </row>
    <row r="201" spans="1:8" s="49" customFormat="1">
      <c r="A201" s="48"/>
      <c r="B201" s="30"/>
      <c r="C201" s="30"/>
      <c r="D201" s="30"/>
      <c r="E201" s="30"/>
      <c r="F201" s="30"/>
    </row>
    <row r="202" spans="1:8" s="49" customFormat="1">
      <c r="A202" s="48"/>
      <c r="B202" s="30"/>
      <c r="C202" s="30"/>
      <c r="D202" s="30"/>
      <c r="E202" s="30"/>
      <c r="F202" s="30"/>
    </row>
    <row r="203" spans="1:8" s="49" customFormat="1">
      <c r="A203" s="48"/>
      <c r="B203" s="30"/>
      <c r="C203" s="30"/>
      <c r="D203" s="30"/>
      <c r="E203" s="30"/>
      <c r="F203" s="30"/>
    </row>
    <row r="204" spans="1:8" s="49" customFormat="1">
      <c r="A204" s="48"/>
      <c r="B204" s="30"/>
      <c r="C204" s="30"/>
      <c r="D204" s="30"/>
      <c r="E204" s="30"/>
      <c r="F204" s="30"/>
    </row>
    <row r="205" spans="1:8" s="49" customFormat="1">
      <c r="A205" s="48"/>
      <c r="B205" s="30"/>
      <c r="C205" s="30"/>
      <c r="D205" s="30"/>
      <c r="E205" s="30"/>
      <c r="F205" s="30"/>
    </row>
    <row r="206" spans="1:8" s="49" customFormat="1">
      <c r="A206" s="48"/>
      <c r="B206" s="30"/>
      <c r="C206" s="30"/>
      <c r="D206" s="30"/>
      <c r="E206" s="30"/>
      <c r="F206" s="30"/>
    </row>
    <row r="207" spans="1:8" s="49" customFormat="1">
      <c r="A207" s="48"/>
      <c r="B207" s="30"/>
      <c r="C207" s="30"/>
      <c r="D207" s="30"/>
      <c r="E207" s="30"/>
      <c r="F207" s="30"/>
    </row>
    <row r="208" spans="1:8" s="49" customFormat="1">
      <c r="A208" s="48"/>
      <c r="B208" s="30"/>
      <c r="C208" s="30"/>
      <c r="D208" s="30"/>
      <c r="E208" s="30"/>
      <c r="F208" s="30"/>
    </row>
    <row r="209" spans="1:6" s="49" customFormat="1">
      <c r="A209" s="48"/>
      <c r="B209" s="30"/>
      <c r="C209" s="30"/>
      <c r="D209" s="30"/>
      <c r="E209" s="30"/>
      <c r="F209" s="30"/>
    </row>
    <row r="210" spans="1:6" s="49" customFormat="1">
      <c r="A210" s="48"/>
      <c r="B210" s="30"/>
      <c r="C210" s="30"/>
      <c r="D210" s="30"/>
      <c r="E210" s="30"/>
      <c r="F210" s="30"/>
    </row>
    <row r="211" spans="1:6" s="49" customFormat="1">
      <c r="A211" s="48"/>
      <c r="B211" s="30"/>
      <c r="C211" s="30"/>
      <c r="D211" s="30"/>
      <c r="E211" s="30"/>
      <c r="F211" s="30"/>
    </row>
    <row r="212" spans="1:6" s="49" customFormat="1">
      <c r="A212" s="48"/>
      <c r="B212" s="30"/>
      <c r="C212" s="30"/>
      <c r="D212" s="30"/>
      <c r="E212" s="30"/>
      <c r="F212" s="30"/>
    </row>
    <row r="213" spans="1:6" s="49" customFormat="1">
      <c r="A213" s="48"/>
      <c r="B213" s="30"/>
      <c r="C213" s="30"/>
      <c r="D213" s="30"/>
      <c r="E213" s="30"/>
      <c r="F213" s="30"/>
    </row>
    <row r="214" spans="1:6" s="49" customFormat="1">
      <c r="A214" s="48"/>
      <c r="B214" s="30"/>
      <c r="C214" s="30"/>
      <c r="D214" s="30"/>
      <c r="E214" s="30"/>
      <c r="F214" s="30"/>
    </row>
    <row r="215" spans="1:6" s="49" customFormat="1">
      <c r="A215" s="48"/>
      <c r="B215" s="30"/>
      <c r="C215" s="30"/>
      <c r="D215" s="30"/>
      <c r="E215" s="30"/>
      <c r="F215" s="30"/>
    </row>
    <row r="216" spans="1:6" s="49" customFormat="1">
      <c r="A216" s="48"/>
      <c r="B216" s="30"/>
      <c r="C216" s="30"/>
      <c r="D216" s="30"/>
      <c r="E216" s="30"/>
      <c r="F216" s="30"/>
    </row>
    <row r="217" spans="1:6" s="49" customFormat="1">
      <c r="A217" s="48"/>
      <c r="B217" s="30"/>
      <c r="C217" s="30"/>
      <c r="D217" s="30"/>
      <c r="E217" s="30"/>
      <c r="F217" s="30"/>
    </row>
    <row r="218" spans="1:6" s="49" customFormat="1">
      <c r="A218" s="48"/>
      <c r="B218" s="30"/>
      <c r="C218" s="30"/>
      <c r="D218" s="30"/>
      <c r="E218" s="30"/>
      <c r="F218" s="30"/>
    </row>
    <row r="219" spans="1:6" s="49" customFormat="1">
      <c r="A219" s="48"/>
      <c r="B219" s="30"/>
      <c r="C219" s="30"/>
      <c r="D219" s="30"/>
      <c r="E219" s="30"/>
      <c r="F219" s="30"/>
    </row>
    <row r="220" spans="1:6" s="49" customFormat="1">
      <c r="A220" s="48"/>
      <c r="B220" s="30"/>
      <c r="C220" s="30"/>
      <c r="D220" s="30"/>
      <c r="E220" s="30"/>
      <c r="F220" s="30"/>
    </row>
    <row r="221" spans="1:6" s="49" customFormat="1">
      <c r="A221" s="48"/>
      <c r="B221" s="30"/>
      <c r="C221" s="30"/>
      <c r="D221" s="30"/>
      <c r="E221" s="30"/>
      <c r="F221" s="30"/>
    </row>
    <row r="222" spans="1:6" s="49" customFormat="1">
      <c r="A222" s="48"/>
      <c r="B222" s="30"/>
      <c r="C222" s="30"/>
      <c r="D222" s="30"/>
      <c r="E222" s="30"/>
      <c r="F222" s="30"/>
    </row>
    <row r="223" spans="1:6" s="49" customFormat="1">
      <c r="A223" s="48"/>
      <c r="B223" s="30"/>
      <c r="C223" s="30"/>
      <c r="D223" s="30"/>
      <c r="E223" s="30"/>
      <c r="F223" s="30"/>
    </row>
    <row r="224" spans="1:6" s="49" customFormat="1">
      <c r="A224" s="48"/>
      <c r="B224" s="30"/>
      <c r="C224" s="30"/>
      <c r="D224" s="30"/>
      <c r="E224" s="30"/>
      <c r="F224" s="30"/>
    </row>
    <row r="225" spans="1:6" s="49" customFormat="1">
      <c r="A225" s="48"/>
      <c r="B225" s="30"/>
      <c r="C225" s="30"/>
      <c r="D225" s="30"/>
      <c r="E225" s="30"/>
      <c r="F225" s="30"/>
    </row>
    <row r="226" spans="1:6" s="49" customFormat="1">
      <c r="A226" s="48"/>
      <c r="B226" s="30"/>
      <c r="C226" s="30"/>
      <c r="D226" s="30"/>
      <c r="E226" s="30"/>
      <c r="F226" s="30"/>
    </row>
    <row r="227" spans="1:6" s="49" customFormat="1">
      <c r="A227" s="48"/>
      <c r="B227" s="30"/>
      <c r="C227" s="30"/>
      <c r="D227" s="30"/>
      <c r="E227" s="30"/>
      <c r="F227" s="30"/>
    </row>
    <row r="228" spans="1:6" s="49" customFormat="1">
      <c r="A228" s="48"/>
      <c r="B228" s="30"/>
      <c r="C228" s="30"/>
      <c r="D228" s="30"/>
      <c r="E228" s="30"/>
      <c r="F228" s="30"/>
    </row>
    <row r="229" spans="1:6" s="49" customFormat="1">
      <c r="A229" s="48"/>
      <c r="B229" s="30"/>
      <c r="C229" s="30"/>
      <c r="D229" s="30"/>
      <c r="E229" s="30"/>
      <c r="F229" s="30"/>
    </row>
    <row r="230" spans="1:6" s="49" customFormat="1">
      <c r="A230" s="48"/>
      <c r="B230" s="30"/>
      <c r="C230" s="30"/>
      <c r="D230" s="30"/>
      <c r="E230" s="30"/>
      <c r="F230" s="30"/>
    </row>
    <row r="231" spans="1:6" s="49" customFormat="1">
      <c r="A231" s="48"/>
      <c r="B231" s="30"/>
      <c r="C231" s="30"/>
      <c r="D231" s="30"/>
      <c r="E231" s="30"/>
      <c r="F231" s="30"/>
    </row>
    <row r="232" spans="1:6" s="49" customFormat="1">
      <c r="A232" s="48"/>
      <c r="B232" s="30"/>
      <c r="C232" s="30"/>
      <c r="D232" s="30"/>
      <c r="E232" s="30"/>
      <c r="F232" s="30"/>
    </row>
    <row r="233" spans="1:6" s="49" customFormat="1">
      <c r="A233" s="48"/>
      <c r="B233" s="30"/>
      <c r="C233" s="30"/>
      <c r="D233" s="30"/>
      <c r="E233" s="30"/>
      <c r="F233" s="30"/>
    </row>
    <row r="234" spans="1:6" s="49" customFormat="1">
      <c r="A234" s="48"/>
      <c r="B234" s="30"/>
      <c r="C234" s="30"/>
      <c r="D234" s="30"/>
      <c r="E234" s="30"/>
      <c r="F234" s="30"/>
    </row>
    <row r="235" spans="1:6" s="49" customFormat="1">
      <c r="A235" s="48"/>
      <c r="B235" s="30"/>
      <c r="C235" s="30"/>
      <c r="D235" s="30"/>
      <c r="E235" s="30"/>
      <c r="F235" s="30"/>
    </row>
    <row r="236" spans="1:6" s="49" customFormat="1">
      <c r="A236" s="48"/>
      <c r="B236" s="30"/>
      <c r="C236" s="30"/>
      <c r="D236" s="30"/>
      <c r="E236" s="30"/>
      <c r="F236" s="30"/>
    </row>
    <row r="237" spans="1:6" s="49" customFormat="1">
      <c r="A237" s="48"/>
      <c r="B237" s="30"/>
      <c r="C237" s="30"/>
      <c r="D237" s="30"/>
      <c r="E237" s="30"/>
      <c r="F237" s="30"/>
    </row>
    <row r="238" spans="1:6" s="49" customFormat="1">
      <c r="A238" s="48"/>
      <c r="B238" s="30"/>
      <c r="C238" s="30"/>
      <c r="D238" s="30"/>
      <c r="E238" s="30"/>
      <c r="F238" s="30"/>
    </row>
    <row r="239" spans="1:6" s="49" customFormat="1">
      <c r="A239" s="48"/>
      <c r="B239" s="30"/>
      <c r="C239" s="30"/>
      <c r="D239" s="30"/>
      <c r="E239" s="30"/>
      <c r="F239" s="30"/>
    </row>
    <row r="240" spans="1:6" s="49" customFormat="1">
      <c r="A240" s="48"/>
      <c r="B240" s="30"/>
      <c r="C240" s="30"/>
      <c r="D240" s="30"/>
      <c r="E240" s="30"/>
      <c r="F240" s="30"/>
    </row>
    <row r="241" spans="1:6" s="49" customFormat="1">
      <c r="A241" s="48"/>
      <c r="B241" s="30"/>
      <c r="C241" s="30"/>
      <c r="D241" s="30"/>
      <c r="E241" s="30"/>
      <c r="F241" s="30"/>
    </row>
    <row r="242" spans="1:6" s="49" customFormat="1">
      <c r="A242" s="48"/>
      <c r="B242" s="30"/>
      <c r="C242" s="30"/>
      <c r="D242" s="30"/>
      <c r="E242" s="30"/>
      <c r="F242" s="30"/>
    </row>
    <row r="243" spans="1:6" s="49" customFormat="1">
      <c r="A243" s="48"/>
      <c r="B243" s="30"/>
      <c r="C243" s="30"/>
      <c r="D243" s="30"/>
      <c r="E243" s="30"/>
      <c r="F243" s="30"/>
    </row>
    <row r="244" spans="1:6" s="49" customFormat="1">
      <c r="A244" s="48"/>
      <c r="B244" s="30"/>
      <c r="C244" s="30"/>
      <c r="D244" s="30"/>
      <c r="E244" s="30"/>
      <c r="F244" s="30"/>
    </row>
    <row r="245" spans="1:6" s="49" customFormat="1">
      <c r="A245" s="48"/>
      <c r="B245" s="30"/>
      <c r="C245" s="30"/>
      <c r="D245" s="30"/>
      <c r="E245" s="30"/>
      <c r="F245" s="30"/>
    </row>
    <row r="246" spans="1:6" s="49" customFormat="1">
      <c r="A246" s="48"/>
      <c r="B246" s="30"/>
      <c r="C246" s="30"/>
      <c r="D246" s="30"/>
      <c r="E246" s="30"/>
      <c r="F246" s="30"/>
    </row>
    <row r="247" spans="1:6" s="49" customFormat="1">
      <c r="A247" s="48"/>
      <c r="B247" s="30"/>
      <c r="C247" s="30"/>
      <c r="D247" s="30"/>
      <c r="E247" s="30"/>
      <c r="F247" s="30"/>
    </row>
    <row r="248" spans="1:6" s="49" customFormat="1">
      <c r="A248" s="48"/>
      <c r="B248" s="30"/>
      <c r="C248" s="30"/>
      <c r="D248" s="30"/>
      <c r="E248" s="30"/>
      <c r="F248" s="30"/>
    </row>
    <row r="249" spans="1:6" s="49" customFormat="1">
      <c r="A249" s="48"/>
      <c r="B249" s="30"/>
      <c r="C249" s="30"/>
      <c r="D249" s="30"/>
      <c r="E249" s="30"/>
      <c r="F249" s="30"/>
    </row>
    <row r="250" spans="1:6" s="49" customFormat="1">
      <c r="A250" s="48"/>
      <c r="B250" s="30"/>
      <c r="C250" s="30"/>
      <c r="D250" s="30"/>
      <c r="E250" s="30"/>
      <c r="F250" s="30"/>
    </row>
    <row r="251" spans="1:6" s="49" customFormat="1">
      <c r="A251" s="48"/>
      <c r="B251" s="30"/>
      <c r="C251" s="30"/>
      <c r="D251" s="30"/>
      <c r="E251" s="30"/>
      <c r="F251" s="30"/>
    </row>
    <row r="252" spans="1:6" s="49" customFormat="1">
      <c r="A252" s="48"/>
      <c r="B252" s="30"/>
      <c r="C252" s="30"/>
      <c r="D252" s="30"/>
      <c r="E252" s="30"/>
      <c r="F252" s="30"/>
    </row>
  </sheetData>
  <mergeCells count="10">
    <mergeCell ref="H14:H15"/>
    <mergeCell ref="E3:F3"/>
    <mergeCell ref="C3:C4"/>
    <mergeCell ref="G3:G4"/>
    <mergeCell ref="H3:H4"/>
    <mergeCell ref="A1:H1"/>
    <mergeCell ref="G2:H2"/>
    <mergeCell ref="A3:A4"/>
    <mergeCell ref="B3:B4"/>
    <mergeCell ref="D3:D4"/>
  </mergeCells>
  <printOptions horizontalCentered="1"/>
  <pageMargins left="0.25" right="0.25" top="0.5" bottom="0.5" header="0.31496062992126" footer="0.31496062992126"/>
  <pageSetup paperSize="9" scale="80"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4" workbookViewId="0">
      <selection activeCell="F9" sqref="F9"/>
    </sheetView>
  </sheetViews>
  <sheetFormatPr defaultRowHeight="15"/>
  <cols>
    <col min="1" max="1" width="7.28515625" customWidth="1"/>
    <col min="2" max="2" width="30.28515625" customWidth="1"/>
    <col min="3" max="3" width="23.85546875" customWidth="1"/>
    <col min="4" max="5" width="18.7109375" bestFit="1" customWidth="1"/>
    <col min="6" max="6" width="16" bestFit="1" customWidth="1"/>
    <col min="7" max="7" width="13.42578125" customWidth="1"/>
    <col min="9" max="9" width="15.140625" bestFit="1" customWidth="1"/>
    <col min="257" max="257" width="7.28515625" customWidth="1"/>
    <col min="258" max="258" width="30.28515625" customWidth="1"/>
    <col min="259" max="259" width="23.85546875" customWidth="1"/>
    <col min="260" max="261" width="18.7109375" bestFit="1" customWidth="1"/>
    <col min="262" max="262" width="16" bestFit="1" customWidth="1"/>
    <col min="263" max="263" width="13.42578125" customWidth="1"/>
    <col min="265" max="265" width="15.140625" bestFit="1" customWidth="1"/>
    <col min="513" max="513" width="7.28515625" customWidth="1"/>
    <col min="514" max="514" width="30.28515625" customWidth="1"/>
    <col min="515" max="515" width="23.85546875" customWidth="1"/>
    <col min="516" max="517" width="18.7109375" bestFit="1" customWidth="1"/>
    <col min="518" max="518" width="16" bestFit="1" customWidth="1"/>
    <col min="519" max="519" width="13.42578125" customWidth="1"/>
    <col min="521" max="521" width="15.140625" bestFit="1" customWidth="1"/>
    <col min="769" max="769" width="7.28515625" customWidth="1"/>
    <col min="770" max="770" width="30.28515625" customWidth="1"/>
    <col min="771" max="771" width="23.85546875" customWidth="1"/>
    <col min="772" max="773" width="18.7109375" bestFit="1" customWidth="1"/>
    <col min="774" max="774" width="16" bestFit="1" customWidth="1"/>
    <col min="775" max="775" width="13.42578125" customWidth="1"/>
    <col min="777" max="777" width="15.140625" bestFit="1" customWidth="1"/>
    <col min="1025" max="1025" width="7.28515625" customWidth="1"/>
    <col min="1026" max="1026" width="30.28515625" customWidth="1"/>
    <col min="1027" max="1027" width="23.85546875" customWidth="1"/>
    <col min="1028" max="1029" width="18.7109375" bestFit="1" customWidth="1"/>
    <col min="1030" max="1030" width="16" bestFit="1" customWidth="1"/>
    <col min="1031" max="1031" width="13.42578125" customWidth="1"/>
    <col min="1033" max="1033" width="15.140625" bestFit="1" customWidth="1"/>
    <col min="1281" max="1281" width="7.28515625" customWidth="1"/>
    <col min="1282" max="1282" width="30.28515625" customWidth="1"/>
    <col min="1283" max="1283" width="23.85546875" customWidth="1"/>
    <col min="1284" max="1285" width="18.7109375" bestFit="1" customWidth="1"/>
    <col min="1286" max="1286" width="16" bestFit="1" customWidth="1"/>
    <col min="1287" max="1287" width="13.42578125" customWidth="1"/>
    <col min="1289" max="1289" width="15.140625" bestFit="1" customWidth="1"/>
    <col min="1537" max="1537" width="7.28515625" customWidth="1"/>
    <col min="1538" max="1538" width="30.28515625" customWidth="1"/>
    <col min="1539" max="1539" width="23.85546875" customWidth="1"/>
    <col min="1540" max="1541" width="18.7109375" bestFit="1" customWidth="1"/>
    <col min="1542" max="1542" width="16" bestFit="1" customWidth="1"/>
    <col min="1543" max="1543" width="13.42578125" customWidth="1"/>
    <col min="1545" max="1545" width="15.140625" bestFit="1" customWidth="1"/>
    <col min="1793" max="1793" width="7.28515625" customWidth="1"/>
    <col min="1794" max="1794" width="30.28515625" customWidth="1"/>
    <col min="1795" max="1795" width="23.85546875" customWidth="1"/>
    <col min="1796" max="1797" width="18.7109375" bestFit="1" customWidth="1"/>
    <col min="1798" max="1798" width="16" bestFit="1" customWidth="1"/>
    <col min="1799" max="1799" width="13.42578125" customWidth="1"/>
    <col min="1801" max="1801" width="15.140625" bestFit="1" customWidth="1"/>
    <col min="2049" max="2049" width="7.28515625" customWidth="1"/>
    <col min="2050" max="2050" width="30.28515625" customWidth="1"/>
    <col min="2051" max="2051" width="23.85546875" customWidth="1"/>
    <col min="2052" max="2053" width="18.7109375" bestFit="1" customWidth="1"/>
    <col min="2054" max="2054" width="16" bestFit="1" customWidth="1"/>
    <col min="2055" max="2055" width="13.42578125" customWidth="1"/>
    <col min="2057" max="2057" width="15.140625" bestFit="1" customWidth="1"/>
    <col min="2305" max="2305" width="7.28515625" customWidth="1"/>
    <col min="2306" max="2306" width="30.28515625" customWidth="1"/>
    <col min="2307" max="2307" width="23.85546875" customWidth="1"/>
    <col min="2308" max="2309" width="18.7109375" bestFit="1" customWidth="1"/>
    <col min="2310" max="2310" width="16" bestFit="1" customWidth="1"/>
    <col min="2311" max="2311" width="13.42578125" customWidth="1"/>
    <col min="2313" max="2313" width="15.140625" bestFit="1" customWidth="1"/>
    <col min="2561" max="2561" width="7.28515625" customWidth="1"/>
    <col min="2562" max="2562" width="30.28515625" customWidth="1"/>
    <col min="2563" max="2563" width="23.85546875" customWidth="1"/>
    <col min="2564" max="2565" width="18.7109375" bestFit="1" customWidth="1"/>
    <col min="2566" max="2566" width="16" bestFit="1" customWidth="1"/>
    <col min="2567" max="2567" width="13.42578125" customWidth="1"/>
    <col min="2569" max="2569" width="15.140625" bestFit="1" customWidth="1"/>
    <col min="2817" max="2817" width="7.28515625" customWidth="1"/>
    <col min="2818" max="2818" width="30.28515625" customWidth="1"/>
    <col min="2819" max="2819" width="23.85546875" customWidth="1"/>
    <col min="2820" max="2821" width="18.7109375" bestFit="1" customWidth="1"/>
    <col min="2822" max="2822" width="16" bestFit="1" customWidth="1"/>
    <col min="2823" max="2823" width="13.42578125" customWidth="1"/>
    <col min="2825" max="2825" width="15.140625" bestFit="1" customWidth="1"/>
    <col min="3073" max="3073" width="7.28515625" customWidth="1"/>
    <col min="3074" max="3074" width="30.28515625" customWidth="1"/>
    <col min="3075" max="3075" width="23.85546875" customWidth="1"/>
    <col min="3076" max="3077" width="18.7109375" bestFit="1" customWidth="1"/>
    <col min="3078" max="3078" width="16" bestFit="1" customWidth="1"/>
    <col min="3079" max="3079" width="13.42578125" customWidth="1"/>
    <col min="3081" max="3081" width="15.140625" bestFit="1" customWidth="1"/>
    <col min="3329" max="3329" width="7.28515625" customWidth="1"/>
    <col min="3330" max="3330" width="30.28515625" customWidth="1"/>
    <col min="3331" max="3331" width="23.85546875" customWidth="1"/>
    <col min="3332" max="3333" width="18.7109375" bestFit="1" customWidth="1"/>
    <col min="3334" max="3334" width="16" bestFit="1" customWidth="1"/>
    <col min="3335" max="3335" width="13.42578125" customWidth="1"/>
    <col min="3337" max="3337" width="15.140625" bestFit="1" customWidth="1"/>
    <col min="3585" max="3585" width="7.28515625" customWidth="1"/>
    <col min="3586" max="3586" width="30.28515625" customWidth="1"/>
    <col min="3587" max="3587" width="23.85546875" customWidth="1"/>
    <col min="3588" max="3589" width="18.7109375" bestFit="1" customWidth="1"/>
    <col min="3590" max="3590" width="16" bestFit="1" customWidth="1"/>
    <col min="3591" max="3591" width="13.42578125" customWidth="1"/>
    <col min="3593" max="3593" width="15.140625" bestFit="1" customWidth="1"/>
    <col min="3841" max="3841" width="7.28515625" customWidth="1"/>
    <col min="3842" max="3842" width="30.28515625" customWidth="1"/>
    <col min="3843" max="3843" width="23.85546875" customWidth="1"/>
    <col min="3844" max="3845" width="18.7109375" bestFit="1" customWidth="1"/>
    <col min="3846" max="3846" width="16" bestFit="1" customWidth="1"/>
    <col min="3847" max="3847" width="13.42578125" customWidth="1"/>
    <col min="3849" max="3849" width="15.140625" bestFit="1" customWidth="1"/>
    <col min="4097" max="4097" width="7.28515625" customWidth="1"/>
    <col min="4098" max="4098" width="30.28515625" customWidth="1"/>
    <col min="4099" max="4099" width="23.85546875" customWidth="1"/>
    <col min="4100" max="4101" width="18.7109375" bestFit="1" customWidth="1"/>
    <col min="4102" max="4102" width="16" bestFit="1" customWidth="1"/>
    <col min="4103" max="4103" width="13.42578125" customWidth="1"/>
    <col min="4105" max="4105" width="15.140625" bestFit="1" customWidth="1"/>
    <col min="4353" max="4353" width="7.28515625" customWidth="1"/>
    <col min="4354" max="4354" width="30.28515625" customWidth="1"/>
    <col min="4355" max="4355" width="23.85546875" customWidth="1"/>
    <col min="4356" max="4357" width="18.7109375" bestFit="1" customWidth="1"/>
    <col min="4358" max="4358" width="16" bestFit="1" customWidth="1"/>
    <col min="4359" max="4359" width="13.42578125" customWidth="1"/>
    <col min="4361" max="4361" width="15.140625" bestFit="1" customWidth="1"/>
    <col min="4609" max="4609" width="7.28515625" customWidth="1"/>
    <col min="4610" max="4610" width="30.28515625" customWidth="1"/>
    <col min="4611" max="4611" width="23.85546875" customWidth="1"/>
    <col min="4612" max="4613" width="18.7109375" bestFit="1" customWidth="1"/>
    <col min="4614" max="4614" width="16" bestFit="1" customWidth="1"/>
    <col min="4615" max="4615" width="13.42578125" customWidth="1"/>
    <col min="4617" max="4617" width="15.140625" bestFit="1" customWidth="1"/>
    <col min="4865" max="4865" width="7.28515625" customWidth="1"/>
    <col min="4866" max="4866" width="30.28515625" customWidth="1"/>
    <col min="4867" max="4867" width="23.85546875" customWidth="1"/>
    <col min="4868" max="4869" width="18.7109375" bestFit="1" customWidth="1"/>
    <col min="4870" max="4870" width="16" bestFit="1" customWidth="1"/>
    <col min="4871" max="4871" width="13.42578125" customWidth="1"/>
    <col min="4873" max="4873" width="15.140625" bestFit="1" customWidth="1"/>
    <col min="5121" max="5121" width="7.28515625" customWidth="1"/>
    <col min="5122" max="5122" width="30.28515625" customWidth="1"/>
    <col min="5123" max="5123" width="23.85546875" customWidth="1"/>
    <col min="5124" max="5125" width="18.7109375" bestFit="1" customWidth="1"/>
    <col min="5126" max="5126" width="16" bestFit="1" customWidth="1"/>
    <col min="5127" max="5127" width="13.42578125" customWidth="1"/>
    <col min="5129" max="5129" width="15.140625" bestFit="1" customWidth="1"/>
    <col min="5377" max="5377" width="7.28515625" customWidth="1"/>
    <col min="5378" max="5378" width="30.28515625" customWidth="1"/>
    <col min="5379" max="5379" width="23.85546875" customWidth="1"/>
    <col min="5380" max="5381" width="18.7109375" bestFit="1" customWidth="1"/>
    <col min="5382" max="5382" width="16" bestFit="1" customWidth="1"/>
    <col min="5383" max="5383" width="13.42578125" customWidth="1"/>
    <col min="5385" max="5385" width="15.140625" bestFit="1" customWidth="1"/>
    <col min="5633" max="5633" width="7.28515625" customWidth="1"/>
    <col min="5634" max="5634" width="30.28515625" customWidth="1"/>
    <col min="5635" max="5635" width="23.85546875" customWidth="1"/>
    <col min="5636" max="5637" width="18.7109375" bestFit="1" customWidth="1"/>
    <col min="5638" max="5638" width="16" bestFit="1" customWidth="1"/>
    <col min="5639" max="5639" width="13.42578125" customWidth="1"/>
    <col min="5641" max="5641" width="15.140625" bestFit="1" customWidth="1"/>
    <col min="5889" max="5889" width="7.28515625" customWidth="1"/>
    <col min="5890" max="5890" width="30.28515625" customWidth="1"/>
    <col min="5891" max="5891" width="23.85546875" customWidth="1"/>
    <col min="5892" max="5893" width="18.7109375" bestFit="1" customWidth="1"/>
    <col min="5894" max="5894" width="16" bestFit="1" customWidth="1"/>
    <col min="5895" max="5895" width="13.42578125" customWidth="1"/>
    <col min="5897" max="5897" width="15.140625" bestFit="1" customWidth="1"/>
    <col min="6145" max="6145" width="7.28515625" customWidth="1"/>
    <col min="6146" max="6146" width="30.28515625" customWidth="1"/>
    <col min="6147" max="6147" width="23.85546875" customWidth="1"/>
    <col min="6148" max="6149" width="18.7109375" bestFit="1" customWidth="1"/>
    <col min="6150" max="6150" width="16" bestFit="1" customWidth="1"/>
    <col min="6151" max="6151" width="13.42578125" customWidth="1"/>
    <col min="6153" max="6153" width="15.140625" bestFit="1" customWidth="1"/>
    <col min="6401" max="6401" width="7.28515625" customWidth="1"/>
    <col min="6402" max="6402" width="30.28515625" customWidth="1"/>
    <col min="6403" max="6403" width="23.85546875" customWidth="1"/>
    <col min="6404" max="6405" width="18.7109375" bestFit="1" customWidth="1"/>
    <col min="6406" max="6406" width="16" bestFit="1" customWidth="1"/>
    <col min="6407" max="6407" width="13.42578125" customWidth="1"/>
    <col min="6409" max="6409" width="15.140625" bestFit="1" customWidth="1"/>
    <col min="6657" max="6657" width="7.28515625" customWidth="1"/>
    <col min="6658" max="6658" width="30.28515625" customWidth="1"/>
    <col min="6659" max="6659" width="23.85546875" customWidth="1"/>
    <col min="6660" max="6661" width="18.7109375" bestFit="1" customWidth="1"/>
    <col min="6662" max="6662" width="16" bestFit="1" customWidth="1"/>
    <col min="6663" max="6663" width="13.42578125" customWidth="1"/>
    <col min="6665" max="6665" width="15.140625" bestFit="1" customWidth="1"/>
    <col min="6913" max="6913" width="7.28515625" customWidth="1"/>
    <col min="6914" max="6914" width="30.28515625" customWidth="1"/>
    <col min="6915" max="6915" width="23.85546875" customWidth="1"/>
    <col min="6916" max="6917" width="18.7109375" bestFit="1" customWidth="1"/>
    <col min="6918" max="6918" width="16" bestFit="1" customWidth="1"/>
    <col min="6919" max="6919" width="13.42578125" customWidth="1"/>
    <col min="6921" max="6921" width="15.140625" bestFit="1" customWidth="1"/>
    <col min="7169" max="7169" width="7.28515625" customWidth="1"/>
    <col min="7170" max="7170" width="30.28515625" customWidth="1"/>
    <col min="7171" max="7171" width="23.85546875" customWidth="1"/>
    <col min="7172" max="7173" width="18.7109375" bestFit="1" customWidth="1"/>
    <col min="7174" max="7174" width="16" bestFit="1" customWidth="1"/>
    <col min="7175" max="7175" width="13.42578125" customWidth="1"/>
    <col min="7177" max="7177" width="15.140625" bestFit="1" customWidth="1"/>
    <col min="7425" max="7425" width="7.28515625" customWidth="1"/>
    <col min="7426" max="7426" width="30.28515625" customWidth="1"/>
    <col min="7427" max="7427" width="23.85546875" customWidth="1"/>
    <col min="7428" max="7429" width="18.7109375" bestFit="1" customWidth="1"/>
    <col min="7430" max="7430" width="16" bestFit="1" customWidth="1"/>
    <col min="7431" max="7431" width="13.42578125" customWidth="1"/>
    <col min="7433" max="7433" width="15.140625" bestFit="1" customWidth="1"/>
    <col min="7681" max="7681" width="7.28515625" customWidth="1"/>
    <col min="7682" max="7682" width="30.28515625" customWidth="1"/>
    <col min="7683" max="7683" width="23.85546875" customWidth="1"/>
    <col min="7684" max="7685" width="18.7109375" bestFit="1" customWidth="1"/>
    <col min="7686" max="7686" width="16" bestFit="1" customWidth="1"/>
    <col min="7687" max="7687" width="13.42578125" customWidth="1"/>
    <col min="7689" max="7689" width="15.140625" bestFit="1" customWidth="1"/>
    <col min="7937" max="7937" width="7.28515625" customWidth="1"/>
    <col min="7938" max="7938" width="30.28515625" customWidth="1"/>
    <col min="7939" max="7939" width="23.85546875" customWidth="1"/>
    <col min="7940" max="7941" width="18.7109375" bestFit="1" customWidth="1"/>
    <col min="7942" max="7942" width="16" bestFit="1" customWidth="1"/>
    <col min="7943" max="7943" width="13.42578125" customWidth="1"/>
    <col min="7945" max="7945" width="15.140625" bestFit="1" customWidth="1"/>
    <col min="8193" max="8193" width="7.28515625" customWidth="1"/>
    <col min="8194" max="8194" width="30.28515625" customWidth="1"/>
    <col min="8195" max="8195" width="23.85546875" customWidth="1"/>
    <col min="8196" max="8197" width="18.7109375" bestFit="1" customWidth="1"/>
    <col min="8198" max="8198" width="16" bestFit="1" customWidth="1"/>
    <col min="8199" max="8199" width="13.42578125" customWidth="1"/>
    <col min="8201" max="8201" width="15.140625" bestFit="1" customWidth="1"/>
    <col min="8449" max="8449" width="7.28515625" customWidth="1"/>
    <col min="8450" max="8450" width="30.28515625" customWidth="1"/>
    <col min="8451" max="8451" width="23.85546875" customWidth="1"/>
    <col min="8452" max="8453" width="18.7109375" bestFit="1" customWidth="1"/>
    <col min="8454" max="8454" width="16" bestFit="1" customWidth="1"/>
    <col min="8455" max="8455" width="13.42578125" customWidth="1"/>
    <col min="8457" max="8457" width="15.140625" bestFit="1" customWidth="1"/>
    <col min="8705" max="8705" width="7.28515625" customWidth="1"/>
    <col min="8706" max="8706" width="30.28515625" customWidth="1"/>
    <col min="8707" max="8707" width="23.85546875" customWidth="1"/>
    <col min="8708" max="8709" width="18.7109375" bestFit="1" customWidth="1"/>
    <col min="8710" max="8710" width="16" bestFit="1" customWidth="1"/>
    <col min="8711" max="8711" width="13.42578125" customWidth="1"/>
    <col min="8713" max="8713" width="15.140625" bestFit="1" customWidth="1"/>
    <col min="8961" max="8961" width="7.28515625" customWidth="1"/>
    <col min="8962" max="8962" width="30.28515625" customWidth="1"/>
    <col min="8963" max="8963" width="23.85546875" customWidth="1"/>
    <col min="8964" max="8965" width="18.7109375" bestFit="1" customWidth="1"/>
    <col min="8966" max="8966" width="16" bestFit="1" customWidth="1"/>
    <col min="8967" max="8967" width="13.42578125" customWidth="1"/>
    <col min="8969" max="8969" width="15.140625" bestFit="1" customWidth="1"/>
    <col min="9217" max="9217" width="7.28515625" customWidth="1"/>
    <col min="9218" max="9218" width="30.28515625" customWidth="1"/>
    <col min="9219" max="9219" width="23.85546875" customWidth="1"/>
    <col min="9220" max="9221" width="18.7109375" bestFit="1" customWidth="1"/>
    <col min="9222" max="9222" width="16" bestFit="1" customWidth="1"/>
    <col min="9223" max="9223" width="13.42578125" customWidth="1"/>
    <col min="9225" max="9225" width="15.140625" bestFit="1" customWidth="1"/>
    <col min="9473" max="9473" width="7.28515625" customWidth="1"/>
    <col min="9474" max="9474" width="30.28515625" customWidth="1"/>
    <col min="9475" max="9475" width="23.85546875" customWidth="1"/>
    <col min="9476" max="9477" width="18.7109375" bestFit="1" customWidth="1"/>
    <col min="9478" max="9478" width="16" bestFit="1" customWidth="1"/>
    <col min="9479" max="9479" width="13.42578125" customWidth="1"/>
    <col min="9481" max="9481" width="15.140625" bestFit="1" customWidth="1"/>
    <col min="9729" max="9729" width="7.28515625" customWidth="1"/>
    <col min="9730" max="9730" width="30.28515625" customWidth="1"/>
    <col min="9731" max="9731" width="23.85546875" customWidth="1"/>
    <col min="9732" max="9733" width="18.7109375" bestFit="1" customWidth="1"/>
    <col min="9734" max="9734" width="16" bestFit="1" customWidth="1"/>
    <col min="9735" max="9735" width="13.42578125" customWidth="1"/>
    <col min="9737" max="9737" width="15.140625" bestFit="1" customWidth="1"/>
    <col min="9985" max="9985" width="7.28515625" customWidth="1"/>
    <col min="9986" max="9986" width="30.28515625" customWidth="1"/>
    <col min="9987" max="9987" width="23.85546875" customWidth="1"/>
    <col min="9988" max="9989" width="18.7109375" bestFit="1" customWidth="1"/>
    <col min="9990" max="9990" width="16" bestFit="1" customWidth="1"/>
    <col min="9991" max="9991" width="13.42578125" customWidth="1"/>
    <col min="9993" max="9993" width="15.140625" bestFit="1" customWidth="1"/>
    <col min="10241" max="10241" width="7.28515625" customWidth="1"/>
    <col min="10242" max="10242" width="30.28515625" customWidth="1"/>
    <col min="10243" max="10243" width="23.85546875" customWidth="1"/>
    <col min="10244" max="10245" width="18.7109375" bestFit="1" customWidth="1"/>
    <col min="10246" max="10246" width="16" bestFit="1" customWidth="1"/>
    <col min="10247" max="10247" width="13.42578125" customWidth="1"/>
    <col min="10249" max="10249" width="15.140625" bestFit="1" customWidth="1"/>
    <col min="10497" max="10497" width="7.28515625" customWidth="1"/>
    <col min="10498" max="10498" width="30.28515625" customWidth="1"/>
    <col min="10499" max="10499" width="23.85546875" customWidth="1"/>
    <col min="10500" max="10501" width="18.7109375" bestFit="1" customWidth="1"/>
    <col min="10502" max="10502" width="16" bestFit="1" customWidth="1"/>
    <col min="10503" max="10503" width="13.42578125" customWidth="1"/>
    <col min="10505" max="10505" width="15.140625" bestFit="1" customWidth="1"/>
    <col min="10753" max="10753" width="7.28515625" customWidth="1"/>
    <col min="10754" max="10754" width="30.28515625" customWidth="1"/>
    <col min="10755" max="10755" width="23.85546875" customWidth="1"/>
    <col min="10756" max="10757" width="18.7109375" bestFit="1" customWidth="1"/>
    <col min="10758" max="10758" width="16" bestFit="1" customWidth="1"/>
    <col min="10759" max="10759" width="13.42578125" customWidth="1"/>
    <col min="10761" max="10761" width="15.140625" bestFit="1" customWidth="1"/>
    <col min="11009" max="11009" width="7.28515625" customWidth="1"/>
    <col min="11010" max="11010" width="30.28515625" customWidth="1"/>
    <col min="11011" max="11011" width="23.85546875" customWidth="1"/>
    <col min="11012" max="11013" width="18.7109375" bestFit="1" customWidth="1"/>
    <col min="11014" max="11014" width="16" bestFit="1" customWidth="1"/>
    <col min="11015" max="11015" width="13.42578125" customWidth="1"/>
    <col min="11017" max="11017" width="15.140625" bestFit="1" customWidth="1"/>
    <col min="11265" max="11265" width="7.28515625" customWidth="1"/>
    <col min="11266" max="11266" width="30.28515625" customWidth="1"/>
    <col min="11267" max="11267" width="23.85546875" customWidth="1"/>
    <col min="11268" max="11269" width="18.7109375" bestFit="1" customWidth="1"/>
    <col min="11270" max="11270" width="16" bestFit="1" customWidth="1"/>
    <col min="11271" max="11271" width="13.42578125" customWidth="1"/>
    <col min="11273" max="11273" width="15.140625" bestFit="1" customWidth="1"/>
    <col min="11521" max="11521" width="7.28515625" customWidth="1"/>
    <col min="11522" max="11522" width="30.28515625" customWidth="1"/>
    <col min="11523" max="11523" width="23.85546875" customWidth="1"/>
    <col min="11524" max="11525" width="18.7109375" bestFit="1" customWidth="1"/>
    <col min="11526" max="11526" width="16" bestFit="1" customWidth="1"/>
    <col min="11527" max="11527" width="13.42578125" customWidth="1"/>
    <col min="11529" max="11529" width="15.140625" bestFit="1" customWidth="1"/>
    <col min="11777" max="11777" width="7.28515625" customWidth="1"/>
    <col min="11778" max="11778" width="30.28515625" customWidth="1"/>
    <col min="11779" max="11779" width="23.85546875" customWidth="1"/>
    <col min="11780" max="11781" width="18.7109375" bestFit="1" customWidth="1"/>
    <col min="11782" max="11782" width="16" bestFit="1" customWidth="1"/>
    <col min="11783" max="11783" width="13.42578125" customWidth="1"/>
    <col min="11785" max="11785" width="15.140625" bestFit="1" customWidth="1"/>
    <col min="12033" max="12033" width="7.28515625" customWidth="1"/>
    <col min="12034" max="12034" width="30.28515625" customWidth="1"/>
    <col min="12035" max="12035" width="23.85546875" customWidth="1"/>
    <col min="12036" max="12037" width="18.7109375" bestFit="1" customWidth="1"/>
    <col min="12038" max="12038" width="16" bestFit="1" customWidth="1"/>
    <col min="12039" max="12039" width="13.42578125" customWidth="1"/>
    <col min="12041" max="12041" width="15.140625" bestFit="1" customWidth="1"/>
    <col min="12289" max="12289" width="7.28515625" customWidth="1"/>
    <col min="12290" max="12290" width="30.28515625" customWidth="1"/>
    <col min="12291" max="12291" width="23.85546875" customWidth="1"/>
    <col min="12292" max="12293" width="18.7109375" bestFit="1" customWidth="1"/>
    <col min="12294" max="12294" width="16" bestFit="1" customWidth="1"/>
    <col min="12295" max="12295" width="13.42578125" customWidth="1"/>
    <col min="12297" max="12297" width="15.140625" bestFit="1" customWidth="1"/>
    <col min="12545" max="12545" width="7.28515625" customWidth="1"/>
    <col min="12546" max="12546" width="30.28515625" customWidth="1"/>
    <col min="12547" max="12547" width="23.85546875" customWidth="1"/>
    <col min="12548" max="12549" width="18.7109375" bestFit="1" customWidth="1"/>
    <col min="12550" max="12550" width="16" bestFit="1" customWidth="1"/>
    <col min="12551" max="12551" width="13.42578125" customWidth="1"/>
    <col min="12553" max="12553" width="15.140625" bestFit="1" customWidth="1"/>
    <col min="12801" max="12801" width="7.28515625" customWidth="1"/>
    <col min="12802" max="12802" width="30.28515625" customWidth="1"/>
    <col min="12803" max="12803" width="23.85546875" customWidth="1"/>
    <col min="12804" max="12805" width="18.7109375" bestFit="1" customWidth="1"/>
    <col min="12806" max="12806" width="16" bestFit="1" customWidth="1"/>
    <col min="12807" max="12807" width="13.42578125" customWidth="1"/>
    <col min="12809" max="12809" width="15.140625" bestFit="1" customWidth="1"/>
    <col min="13057" max="13057" width="7.28515625" customWidth="1"/>
    <col min="13058" max="13058" width="30.28515625" customWidth="1"/>
    <col min="13059" max="13059" width="23.85546875" customWidth="1"/>
    <col min="13060" max="13061" width="18.7109375" bestFit="1" customWidth="1"/>
    <col min="13062" max="13062" width="16" bestFit="1" customWidth="1"/>
    <col min="13063" max="13063" width="13.42578125" customWidth="1"/>
    <col min="13065" max="13065" width="15.140625" bestFit="1" customWidth="1"/>
    <col min="13313" max="13313" width="7.28515625" customWidth="1"/>
    <col min="13314" max="13314" width="30.28515625" customWidth="1"/>
    <col min="13315" max="13315" width="23.85546875" customWidth="1"/>
    <col min="13316" max="13317" width="18.7109375" bestFit="1" customWidth="1"/>
    <col min="13318" max="13318" width="16" bestFit="1" customWidth="1"/>
    <col min="13319" max="13319" width="13.42578125" customWidth="1"/>
    <col min="13321" max="13321" width="15.140625" bestFit="1" customWidth="1"/>
    <col min="13569" max="13569" width="7.28515625" customWidth="1"/>
    <col min="13570" max="13570" width="30.28515625" customWidth="1"/>
    <col min="13571" max="13571" width="23.85546875" customWidth="1"/>
    <col min="13572" max="13573" width="18.7109375" bestFit="1" customWidth="1"/>
    <col min="13574" max="13574" width="16" bestFit="1" customWidth="1"/>
    <col min="13575" max="13575" width="13.42578125" customWidth="1"/>
    <col min="13577" max="13577" width="15.140625" bestFit="1" customWidth="1"/>
    <col min="13825" max="13825" width="7.28515625" customWidth="1"/>
    <col min="13826" max="13826" width="30.28515625" customWidth="1"/>
    <col min="13827" max="13827" width="23.85546875" customWidth="1"/>
    <col min="13828" max="13829" width="18.7109375" bestFit="1" customWidth="1"/>
    <col min="13830" max="13830" width="16" bestFit="1" customWidth="1"/>
    <col min="13831" max="13831" width="13.42578125" customWidth="1"/>
    <col min="13833" max="13833" width="15.140625" bestFit="1" customWidth="1"/>
    <col min="14081" max="14081" width="7.28515625" customWidth="1"/>
    <col min="14082" max="14082" width="30.28515625" customWidth="1"/>
    <col min="14083" max="14083" width="23.85546875" customWidth="1"/>
    <col min="14084" max="14085" width="18.7109375" bestFit="1" customWidth="1"/>
    <col min="14086" max="14086" width="16" bestFit="1" customWidth="1"/>
    <col min="14087" max="14087" width="13.42578125" customWidth="1"/>
    <col min="14089" max="14089" width="15.140625" bestFit="1" customWidth="1"/>
    <col min="14337" max="14337" width="7.28515625" customWidth="1"/>
    <col min="14338" max="14338" width="30.28515625" customWidth="1"/>
    <col min="14339" max="14339" width="23.85546875" customWidth="1"/>
    <col min="14340" max="14341" width="18.7109375" bestFit="1" customWidth="1"/>
    <col min="14342" max="14342" width="16" bestFit="1" customWidth="1"/>
    <col min="14343" max="14343" width="13.42578125" customWidth="1"/>
    <col min="14345" max="14345" width="15.140625" bestFit="1" customWidth="1"/>
    <col min="14593" max="14593" width="7.28515625" customWidth="1"/>
    <col min="14594" max="14594" width="30.28515625" customWidth="1"/>
    <col min="14595" max="14595" width="23.85546875" customWidth="1"/>
    <col min="14596" max="14597" width="18.7109375" bestFit="1" customWidth="1"/>
    <col min="14598" max="14598" width="16" bestFit="1" customWidth="1"/>
    <col min="14599" max="14599" width="13.42578125" customWidth="1"/>
    <col min="14601" max="14601" width="15.140625" bestFit="1" customWidth="1"/>
    <col min="14849" max="14849" width="7.28515625" customWidth="1"/>
    <col min="14850" max="14850" width="30.28515625" customWidth="1"/>
    <col min="14851" max="14851" width="23.85546875" customWidth="1"/>
    <col min="14852" max="14853" width="18.7109375" bestFit="1" customWidth="1"/>
    <col min="14854" max="14854" width="16" bestFit="1" customWidth="1"/>
    <col min="14855" max="14855" width="13.42578125" customWidth="1"/>
    <col min="14857" max="14857" width="15.140625" bestFit="1" customWidth="1"/>
    <col min="15105" max="15105" width="7.28515625" customWidth="1"/>
    <col min="15106" max="15106" width="30.28515625" customWidth="1"/>
    <col min="15107" max="15107" width="23.85546875" customWidth="1"/>
    <col min="15108" max="15109" width="18.7109375" bestFit="1" customWidth="1"/>
    <col min="15110" max="15110" width="16" bestFit="1" customWidth="1"/>
    <col min="15111" max="15111" width="13.42578125" customWidth="1"/>
    <col min="15113" max="15113" width="15.140625" bestFit="1" customWidth="1"/>
    <col min="15361" max="15361" width="7.28515625" customWidth="1"/>
    <col min="15362" max="15362" width="30.28515625" customWidth="1"/>
    <col min="15363" max="15363" width="23.85546875" customWidth="1"/>
    <col min="15364" max="15365" width="18.7109375" bestFit="1" customWidth="1"/>
    <col min="15366" max="15366" width="16" bestFit="1" customWidth="1"/>
    <col min="15367" max="15367" width="13.42578125" customWidth="1"/>
    <col min="15369" max="15369" width="15.140625" bestFit="1" customWidth="1"/>
    <col min="15617" max="15617" width="7.28515625" customWidth="1"/>
    <col min="15618" max="15618" width="30.28515625" customWidth="1"/>
    <col min="15619" max="15619" width="23.85546875" customWidth="1"/>
    <col min="15620" max="15621" width="18.7109375" bestFit="1" customWidth="1"/>
    <col min="15622" max="15622" width="16" bestFit="1" customWidth="1"/>
    <col min="15623" max="15623" width="13.42578125" customWidth="1"/>
    <col min="15625" max="15625" width="15.140625" bestFit="1" customWidth="1"/>
    <col min="15873" max="15873" width="7.28515625" customWidth="1"/>
    <col min="15874" max="15874" width="30.28515625" customWidth="1"/>
    <col min="15875" max="15875" width="23.85546875" customWidth="1"/>
    <col min="15876" max="15877" width="18.7109375" bestFit="1" customWidth="1"/>
    <col min="15878" max="15878" width="16" bestFit="1" customWidth="1"/>
    <col min="15879" max="15879" width="13.42578125" customWidth="1"/>
    <col min="15881" max="15881" width="15.140625" bestFit="1" customWidth="1"/>
    <col min="16129" max="16129" width="7.28515625" customWidth="1"/>
    <col min="16130" max="16130" width="30.28515625" customWidth="1"/>
    <col min="16131" max="16131" width="23.85546875" customWidth="1"/>
    <col min="16132" max="16133" width="18.7109375" bestFit="1" customWidth="1"/>
    <col min="16134" max="16134" width="16" bestFit="1" customWidth="1"/>
    <col min="16135" max="16135" width="13.42578125" customWidth="1"/>
    <col min="16137" max="16137" width="15.140625" bestFit="1" customWidth="1"/>
  </cols>
  <sheetData>
    <row r="1" spans="1:9" ht="18.75">
      <c r="A1" s="171" t="s">
        <v>150</v>
      </c>
      <c r="B1" s="171"/>
      <c r="C1" s="171"/>
      <c r="D1" s="171"/>
      <c r="E1" s="171"/>
      <c r="F1" s="171"/>
      <c r="G1" s="171"/>
    </row>
    <row r="2" spans="1:9" ht="18.75">
      <c r="A2" s="172" t="s">
        <v>151</v>
      </c>
      <c r="B2" s="172"/>
      <c r="C2" s="172"/>
      <c r="D2" s="172"/>
      <c r="E2" s="172"/>
      <c r="F2" s="172"/>
      <c r="G2" s="172"/>
    </row>
    <row r="3" spans="1:9" ht="23.25">
      <c r="A3" s="103"/>
      <c r="B3" s="103"/>
      <c r="C3" s="103"/>
      <c r="D3" s="103"/>
      <c r="E3" s="103"/>
      <c r="F3" s="103"/>
      <c r="G3" s="104" t="s">
        <v>152</v>
      </c>
    </row>
    <row r="4" spans="1:9" ht="49.5">
      <c r="A4" s="105" t="s">
        <v>1</v>
      </c>
      <c r="B4" s="105" t="s">
        <v>2</v>
      </c>
      <c r="C4" s="105" t="s">
        <v>153</v>
      </c>
      <c r="D4" s="105" t="s">
        <v>154</v>
      </c>
      <c r="E4" s="105" t="s">
        <v>155</v>
      </c>
      <c r="F4" s="105" t="s">
        <v>156</v>
      </c>
      <c r="G4" s="105" t="s">
        <v>5</v>
      </c>
    </row>
    <row r="5" spans="1:9" ht="16.5">
      <c r="A5" s="106" t="s">
        <v>8</v>
      </c>
      <c r="B5" s="107" t="s">
        <v>6</v>
      </c>
      <c r="C5" s="107"/>
      <c r="D5" s="108">
        <f>SUM(D6:D11)</f>
        <v>415361271000</v>
      </c>
      <c r="E5" s="108">
        <f>SUM(E6:E11)</f>
        <v>414327016000</v>
      </c>
      <c r="F5" s="108">
        <f>SUM(F6:F11)</f>
        <v>1034255000</v>
      </c>
      <c r="G5" s="108"/>
    </row>
    <row r="6" spans="1:9" ht="45">
      <c r="A6" s="109" t="s">
        <v>157</v>
      </c>
      <c r="B6" s="110" t="s">
        <v>128</v>
      </c>
      <c r="C6" s="8" t="s">
        <v>158</v>
      </c>
      <c r="D6" s="41">
        <v>114588691000</v>
      </c>
      <c r="E6" s="41">
        <v>114379302000</v>
      </c>
      <c r="F6" s="41">
        <f t="shared" ref="F6:F11" si="0">D6-E6</f>
        <v>209389000</v>
      </c>
      <c r="G6" s="10" t="s">
        <v>159</v>
      </c>
      <c r="I6" s="111" t="s">
        <v>160</v>
      </c>
    </row>
    <row r="7" spans="1:9" ht="66">
      <c r="A7" s="127" t="s">
        <v>161</v>
      </c>
      <c r="B7" s="128" t="s">
        <v>162</v>
      </c>
      <c r="C7" s="129" t="s">
        <v>163</v>
      </c>
      <c r="D7" s="130">
        <v>1672187000</v>
      </c>
      <c r="E7" s="130">
        <v>1666004000</v>
      </c>
      <c r="F7" s="130">
        <f t="shared" si="0"/>
        <v>6183000</v>
      </c>
      <c r="G7" s="131" t="s">
        <v>164</v>
      </c>
    </row>
    <row r="8" spans="1:9" ht="49.5">
      <c r="A8" s="127" t="s">
        <v>165</v>
      </c>
      <c r="B8" s="132" t="s">
        <v>166</v>
      </c>
      <c r="C8" s="129" t="s">
        <v>167</v>
      </c>
      <c r="D8" s="130">
        <v>129015000</v>
      </c>
      <c r="E8" s="130">
        <v>128204000</v>
      </c>
      <c r="F8" s="130">
        <f t="shared" si="0"/>
        <v>811000</v>
      </c>
      <c r="G8" s="131" t="s">
        <v>164</v>
      </c>
    </row>
    <row r="9" spans="1:9" ht="49.5">
      <c r="A9" s="109" t="s">
        <v>168</v>
      </c>
      <c r="B9" s="110" t="s">
        <v>147</v>
      </c>
      <c r="C9" s="8" t="s">
        <v>169</v>
      </c>
      <c r="D9" s="41">
        <v>5961335000</v>
      </c>
      <c r="E9" s="41">
        <v>5929494000</v>
      </c>
      <c r="F9" s="41">
        <f t="shared" si="0"/>
        <v>31841000</v>
      </c>
      <c r="G9" s="10" t="s">
        <v>170</v>
      </c>
    </row>
    <row r="10" spans="1:9" ht="49.5">
      <c r="A10" s="109" t="s">
        <v>171</v>
      </c>
      <c r="B10" s="110" t="s">
        <v>148</v>
      </c>
      <c r="C10" s="8" t="s">
        <v>172</v>
      </c>
      <c r="D10" s="41">
        <v>7542403000</v>
      </c>
      <c r="E10" s="41">
        <v>7506372000</v>
      </c>
      <c r="F10" s="41">
        <f t="shared" si="0"/>
        <v>36031000</v>
      </c>
      <c r="G10" s="10" t="s">
        <v>170</v>
      </c>
    </row>
    <row r="11" spans="1:9" s="112" customFormat="1" ht="45">
      <c r="A11" s="117">
        <v>6</v>
      </c>
      <c r="B11" s="118" t="s">
        <v>129</v>
      </c>
      <c r="C11" s="119"/>
      <c r="D11" s="120">
        <v>285467640000</v>
      </c>
      <c r="E11" s="120">
        <f>284717640000</f>
        <v>284717640000</v>
      </c>
      <c r="F11" s="41">
        <f t="shared" si="0"/>
        <v>750000000</v>
      </c>
      <c r="G11" s="10" t="s">
        <v>159</v>
      </c>
      <c r="I11" s="113" t="s">
        <v>173</v>
      </c>
    </row>
    <row r="12" spans="1:9" ht="19.5" customHeight="1"/>
  </sheetData>
  <mergeCells count="2">
    <mergeCell ref="A1:G1"/>
    <mergeCell ref="A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workbookViewId="0">
      <selection sqref="A1:XFD1048576"/>
    </sheetView>
  </sheetViews>
  <sheetFormatPr defaultRowHeight="15"/>
  <cols>
    <col min="1" max="1" width="5.5703125" bestFit="1" customWidth="1"/>
    <col min="2" max="2" width="32.28515625" customWidth="1"/>
    <col min="3" max="3" width="9" customWidth="1"/>
    <col min="4" max="4" width="8.42578125" customWidth="1"/>
    <col min="5" max="5" width="15.28515625" bestFit="1" customWidth="1"/>
    <col min="6" max="6" width="8.7109375" bestFit="1" customWidth="1"/>
    <col min="7" max="7" width="11.5703125" customWidth="1"/>
    <col min="8" max="8" width="11.28515625" bestFit="1" customWidth="1"/>
    <col min="9" max="9" width="12.7109375" customWidth="1"/>
    <col min="10" max="10" width="10.7109375" hidden="1" customWidth="1"/>
    <col min="11" max="11" width="9.140625" hidden="1" customWidth="1"/>
    <col min="12" max="12" width="8.7109375" hidden="1" customWidth="1"/>
    <col min="13" max="13" width="11.140625" hidden="1" customWidth="1"/>
    <col min="14" max="14" width="9.140625" customWidth="1"/>
    <col min="15" max="15" width="10.28515625" customWidth="1"/>
    <col min="16" max="16" width="13.140625" customWidth="1"/>
    <col min="17" max="17" width="28" style="4" customWidth="1"/>
    <col min="19" max="19" width="9.85546875" bestFit="1" customWidth="1"/>
  </cols>
  <sheetData>
    <row r="1" spans="1:19" s="20" customFormat="1" ht="19.5">
      <c r="A1" s="183" t="s">
        <v>184</v>
      </c>
      <c r="B1" s="183"/>
      <c r="C1" s="183"/>
      <c r="D1" s="183"/>
      <c r="E1" s="183"/>
      <c r="F1" s="183"/>
      <c r="G1" s="183"/>
      <c r="H1" s="183"/>
      <c r="I1" s="183"/>
      <c r="J1" s="183"/>
      <c r="K1" s="183"/>
      <c r="L1" s="183"/>
      <c r="M1" s="183"/>
      <c r="N1" s="183"/>
      <c r="O1" s="183"/>
      <c r="P1" s="183"/>
      <c r="Q1" s="183"/>
    </row>
    <row r="2" spans="1:19" s="20" customFormat="1" ht="19.5">
      <c r="A2" s="185" t="s">
        <v>182</v>
      </c>
      <c r="B2" s="185"/>
      <c r="C2" s="185"/>
      <c r="D2" s="185"/>
      <c r="E2" s="185"/>
      <c r="F2" s="185"/>
      <c r="G2" s="185"/>
      <c r="H2" s="185"/>
      <c r="I2" s="185"/>
      <c r="J2" s="185"/>
      <c r="K2" s="185"/>
      <c r="L2" s="185"/>
      <c r="M2" s="185"/>
      <c r="N2" s="185"/>
      <c r="O2" s="185"/>
      <c r="P2" s="185"/>
      <c r="Q2" s="185"/>
    </row>
    <row r="3" spans="1:19" ht="15.75">
      <c r="A3" s="184" t="s">
        <v>0</v>
      </c>
      <c r="B3" s="184"/>
      <c r="C3" s="184"/>
      <c r="D3" s="184"/>
      <c r="E3" s="184"/>
      <c r="F3" s="184"/>
      <c r="G3" s="184"/>
      <c r="H3" s="184"/>
      <c r="I3" s="184"/>
      <c r="J3" s="184"/>
      <c r="K3" s="184"/>
      <c r="L3" s="184"/>
      <c r="M3" s="184"/>
      <c r="N3" s="184"/>
      <c r="O3" s="184"/>
      <c r="P3" s="184"/>
      <c r="Q3" s="184"/>
    </row>
    <row r="4" spans="1:19" ht="24" customHeight="1">
      <c r="A4" s="173" t="s">
        <v>1</v>
      </c>
      <c r="B4" s="173" t="s">
        <v>2</v>
      </c>
      <c r="C4" s="173" t="s">
        <v>3</v>
      </c>
      <c r="D4" s="173" t="s">
        <v>4</v>
      </c>
      <c r="E4" s="173" t="s">
        <v>21</v>
      </c>
      <c r="F4" s="173"/>
      <c r="G4" s="173"/>
      <c r="H4" s="173" t="s">
        <v>27</v>
      </c>
      <c r="I4" s="173" t="s">
        <v>18</v>
      </c>
      <c r="J4" s="173" t="s">
        <v>61</v>
      </c>
      <c r="K4" s="177" t="s">
        <v>15</v>
      </c>
      <c r="L4" s="178"/>
      <c r="M4" s="174" t="s">
        <v>62</v>
      </c>
      <c r="N4" s="177" t="s">
        <v>26</v>
      </c>
      <c r="O4" s="178"/>
      <c r="P4" s="173" t="s">
        <v>28</v>
      </c>
      <c r="Q4" s="173" t="s">
        <v>5</v>
      </c>
    </row>
    <row r="5" spans="1:19" ht="24" customHeight="1">
      <c r="A5" s="173"/>
      <c r="B5" s="173"/>
      <c r="C5" s="173"/>
      <c r="D5" s="173"/>
      <c r="E5" s="173" t="s">
        <v>22</v>
      </c>
      <c r="F5" s="173" t="s">
        <v>13</v>
      </c>
      <c r="G5" s="173"/>
      <c r="H5" s="173"/>
      <c r="I5" s="173"/>
      <c r="J5" s="173"/>
      <c r="K5" s="179"/>
      <c r="L5" s="180"/>
      <c r="M5" s="175"/>
      <c r="N5" s="179"/>
      <c r="O5" s="180"/>
      <c r="P5" s="173"/>
      <c r="Q5" s="173"/>
    </row>
    <row r="6" spans="1:19" ht="31.5">
      <c r="A6" s="173"/>
      <c r="B6" s="173"/>
      <c r="C6" s="173"/>
      <c r="D6" s="173"/>
      <c r="E6" s="173"/>
      <c r="F6" s="140" t="s">
        <v>6</v>
      </c>
      <c r="G6" s="140" t="s">
        <v>7</v>
      </c>
      <c r="H6" s="173"/>
      <c r="I6" s="173"/>
      <c r="J6" s="173"/>
      <c r="K6" s="140" t="s">
        <v>14</v>
      </c>
      <c r="L6" s="140" t="s">
        <v>16</v>
      </c>
      <c r="M6" s="176"/>
      <c r="N6" s="140" t="s">
        <v>19</v>
      </c>
      <c r="O6" s="140" t="s">
        <v>20</v>
      </c>
      <c r="P6" s="173"/>
      <c r="Q6" s="173"/>
    </row>
    <row r="7" spans="1:19" ht="16.5">
      <c r="A7" s="34">
        <v>1</v>
      </c>
      <c r="B7" s="34">
        <v>2</v>
      </c>
      <c r="C7" s="34">
        <v>3</v>
      </c>
      <c r="D7" s="34">
        <v>4</v>
      </c>
      <c r="E7" s="34">
        <v>5</v>
      </c>
      <c r="F7" s="34">
        <v>6</v>
      </c>
      <c r="G7" s="34">
        <v>7</v>
      </c>
      <c r="H7" s="34">
        <v>8</v>
      </c>
      <c r="I7" s="34">
        <v>9</v>
      </c>
      <c r="J7" s="34">
        <v>10</v>
      </c>
      <c r="K7" s="34">
        <v>11</v>
      </c>
      <c r="L7" s="34">
        <v>12</v>
      </c>
      <c r="M7" s="34">
        <v>11</v>
      </c>
      <c r="N7" s="34">
        <v>10</v>
      </c>
      <c r="O7" s="34">
        <v>11</v>
      </c>
      <c r="P7" s="34">
        <v>12</v>
      </c>
      <c r="Q7" s="34">
        <v>13</v>
      </c>
    </row>
    <row r="8" spans="1:19" ht="19.5" customHeight="1">
      <c r="A8" s="12" t="s">
        <v>9</v>
      </c>
      <c r="B8" s="13" t="s">
        <v>37</v>
      </c>
      <c r="C8" s="14"/>
      <c r="D8" s="14"/>
      <c r="E8" s="18"/>
      <c r="F8" s="15"/>
      <c r="G8" s="15"/>
      <c r="H8" s="16">
        <f t="shared" ref="H8:P8" si="0">+H9+H13</f>
        <v>495000</v>
      </c>
      <c r="I8" s="16">
        <f t="shared" si="0"/>
        <v>10129.494000000001</v>
      </c>
      <c r="J8" s="16">
        <f t="shared" si="0"/>
        <v>484870.50599999999</v>
      </c>
      <c r="K8" s="16">
        <f t="shared" si="0"/>
        <v>1829.4940000000001</v>
      </c>
      <c r="L8" s="16">
        <f t="shared" si="0"/>
        <v>1300</v>
      </c>
      <c r="M8" s="16">
        <f t="shared" si="0"/>
        <v>382840.49400000001</v>
      </c>
      <c r="N8" s="16">
        <f t="shared" si="0"/>
        <v>73768.899999999994</v>
      </c>
      <c r="O8" s="16">
        <f t="shared" si="0"/>
        <v>73768.899999999994</v>
      </c>
      <c r="P8" s="16">
        <f t="shared" si="0"/>
        <v>495000</v>
      </c>
      <c r="Q8" s="17"/>
      <c r="S8" s="143">
        <f>+O8-N8</f>
        <v>0</v>
      </c>
    </row>
    <row r="9" spans="1:19" ht="31.5">
      <c r="A9" s="55" t="s">
        <v>8</v>
      </c>
      <c r="B9" s="56" t="s">
        <v>39</v>
      </c>
      <c r="C9" s="57"/>
      <c r="D9" s="57"/>
      <c r="E9" s="58"/>
      <c r="F9" s="59"/>
      <c r="G9" s="59"/>
      <c r="H9" s="60">
        <f t="shared" ref="H9:P9" si="1">+SUM(H10:H12)</f>
        <v>488000</v>
      </c>
      <c r="I9" s="60">
        <f t="shared" si="1"/>
        <v>3129.4940000000001</v>
      </c>
      <c r="J9" s="60">
        <f t="shared" si="1"/>
        <v>484870.50599999999</v>
      </c>
      <c r="K9" s="60">
        <f t="shared" si="1"/>
        <v>1829.4940000000001</v>
      </c>
      <c r="L9" s="60">
        <f t="shared" si="1"/>
        <v>1300</v>
      </c>
      <c r="M9" s="60">
        <f t="shared" si="1"/>
        <v>382840.49400000001</v>
      </c>
      <c r="N9" s="60">
        <f t="shared" si="1"/>
        <v>0</v>
      </c>
      <c r="O9" s="60">
        <f t="shared" si="1"/>
        <v>73768.899999999994</v>
      </c>
      <c r="P9" s="60">
        <f t="shared" si="1"/>
        <v>414231.1</v>
      </c>
      <c r="Q9" s="54"/>
    </row>
    <row r="10" spans="1:19" ht="47.25">
      <c r="A10" s="5">
        <v>1</v>
      </c>
      <c r="B10" s="6" t="s">
        <v>53</v>
      </c>
      <c r="C10" s="8" t="s">
        <v>55</v>
      </c>
      <c r="D10" s="52" t="s">
        <v>10</v>
      </c>
      <c r="E10" s="19" t="s">
        <v>54</v>
      </c>
      <c r="F10" s="11">
        <v>8495</v>
      </c>
      <c r="G10" s="11">
        <v>8495</v>
      </c>
      <c r="H10" s="7">
        <v>3000</v>
      </c>
      <c r="I10" s="7">
        <f>+K10+L10</f>
        <v>929.49400000000003</v>
      </c>
      <c r="J10" s="7">
        <f>+H10-I10</f>
        <v>2070.5059999999999</v>
      </c>
      <c r="K10" s="7">
        <v>929.49400000000003</v>
      </c>
      <c r="L10" s="7"/>
      <c r="M10" s="7">
        <f>40+0.494</f>
        <v>40.494</v>
      </c>
      <c r="N10" s="7"/>
      <c r="O10" s="7">
        <v>2030</v>
      </c>
      <c r="P10" s="7">
        <f>+H10+N10-O10</f>
        <v>970</v>
      </c>
      <c r="Q10" s="10" t="s">
        <v>183</v>
      </c>
      <c r="R10" s="94"/>
      <c r="S10" s="94"/>
    </row>
    <row r="11" spans="1:19" ht="31.5" hidden="1">
      <c r="A11" s="5">
        <v>3</v>
      </c>
      <c r="B11" s="6" t="s">
        <v>11</v>
      </c>
      <c r="C11" s="8" t="s">
        <v>12</v>
      </c>
      <c r="D11" s="8" t="s">
        <v>10</v>
      </c>
      <c r="E11" s="19" t="s">
        <v>23</v>
      </c>
      <c r="F11" s="11">
        <v>14900</v>
      </c>
      <c r="G11" s="11">
        <v>14900</v>
      </c>
      <c r="H11" s="7"/>
      <c r="I11" s="7"/>
      <c r="J11" s="7"/>
      <c r="K11" s="7"/>
      <c r="L11" s="7"/>
      <c r="M11" s="7"/>
      <c r="N11" s="7"/>
      <c r="O11" s="7"/>
      <c r="P11" s="7"/>
      <c r="Q11" s="74" t="s">
        <v>48</v>
      </c>
    </row>
    <row r="12" spans="1:19" ht="60">
      <c r="A12" s="5">
        <v>2</v>
      </c>
      <c r="B12" s="6" t="s">
        <v>80</v>
      </c>
      <c r="C12" s="3" t="s">
        <v>104</v>
      </c>
      <c r="D12" s="68" t="s">
        <v>132</v>
      </c>
      <c r="E12" s="19" t="s">
        <v>81</v>
      </c>
      <c r="F12" s="11">
        <v>546680</v>
      </c>
      <c r="G12" s="11">
        <v>546680</v>
      </c>
      <c r="H12" s="7">
        <v>485000</v>
      </c>
      <c r="I12" s="7">
        <f>+K12+L12</f>
        <v>2200</v>
      </c>
      <c r="J12" s="7">
        <f>+H12-I12</f>
        <v>482800</v>
      </c>
      <c r="K12" s="7">
        <v>900</v>
      </c>
      <c r="L12" s="7">
        <v>1300</v>
      </c>
      <c r="M12" s="7">
        <f>400000-I12-15000</f>
        <v>382800</v>
      </c>
      <c r="N12" s="7"/>
      <c r="O12" s="7">
        <v>71738.899999999994</v>
      </c>
      <c r="P12" s="7">
        <f>+H12+N12-O12</f>
        <v>413261.1</v>
      </c>
      <c r="Q12" s="10" t="s">
        <v>112</v>
      </c>
      <c r="S12" s="69">
        <f>100000-O12</f>
        <v>28261.100000000006</v>
      </c>
    </row>
    <row r="13" spans="1:19" ht="31.5">
      <c r="A13" s="55" t="s">
        <v>17</v>
      </c>
      <c r="B13" s="56" t="s">
        <v>143</v>
      </c>
      <c r="C13" s="57"/>
      <c r="D13" s="57"/>
      <c r="E13" s="58"/>
      <c r="F13" s="60"/>
      <c r="G13" s="59"/>
      <c r="H13" s="60">
        <f>+SUM(H14:H23)</f>
        <v>7000</v>
      </c>
      <c r="I13" s="60">
        <f t="shared" ref="I13:O13" si="2">+SUM(I14:I23)</f>
        <v>7000</v>
      </c>
      <c r="J13" s="60">
        <f t="shared" si="2"/>
        <v>0</v>
      </c>
      <c r="K13" s="60">
        <f t="shared" si="2"/>
        <v>0</v>
      </c>
      <c r="L13" s="60">
        <f t="shared" si="2"/>
        <v>0</v>
      </c>
      <c r="M13" s="60">
        <f t="shared" si="2"/>
        <v>0</v>
      </c>
      <c r="N13" s="60">
        <f t="shared" si="2"/>
        <v>73768.899999999994</v>
      </c>
      <c r="O13" s="60">
        <f t="shared" si="2"/>
        <v>0</v>
      </c>
      <c r="P13" s="60">
        <f>+SUM(P14:P23)</f>
        <v>80768.899999999994</v>
      </c>
      <c r="Q13" s="61"/>
      <c r="R13" s="69">
        <f>+O9-P13</f>
        <v>-7000</v>
      </c>
    </row>
    <row r="14" spans="1:19" ht="45">
      <c r="A14" s="5">
        <v>1</v>
      </c>
      <c r="B14" s="6" t="s">
        <v>129</v>
      </c>
      <c r="C14" s="8" t="s">
        <v>130</v>
      </c>
      <c r="D14" s="8" t="s">
        <v>133</v>
      </c>
      <c r="E14" s="19" t="s">
        <v>131</v>
      </c>
      <c r="F14" s="7">
        <v>334014</v>
      </c>
      <c r="G14" s="11">
        <v>334014</v>
      </c>
      <c r="H14" s="7">
        <v>7000</v>
      </c>
      <c r="I14" s="7">
        <v>7000</v>
      </c>
      <c r="J14" s="7">
        <v>0</v>
      </c>
      <c r="K14" s="7"/>
      <c r="L14" s="7"/>
      <c r="M14" s="7"/>
      <c r="N14" s="7">
        <v>1100</v>
      </c>
      <c r="O14" s="7"/>
      <c r="P14" s="7">
        <f t="shared" ref="P14:P15" si="3">+H14+N14</f>
        <v>8100</v>
      </c>
      <c r="Q14" s="10" t="s">
        <v>134</v>
      </c>
    </row>
    <row r="15" spans="1:19" ht="90">
      <c r="A15" s="5">
        <f t="shared" ref="A15:A24" si="4">+A14+1</f>
        <v>2</v>
      </c>
      <c r="B15" s="6" t="s">
        <v>128</v>
      </c>
      <c r="C15" s="8" t="s">
        <v>137</v>
      </c>
      <c r="D15" s="8" t="s">
        <v>136</v>
      </c>
      <c r="E15" s="19" t="s">
        <v>135</v>
      </c>
      <c r="F15" s="7">
        <v>137968</v>
      </c>
      <c r="G15" s="11">
        <f>+F15-30000</f>
        <v>107968</v>
      </c>
      <c r="H15" s="7">
        <v>0</v>
      </c>
      <c r="I15" s="7"/>
      <c r="J15" s="7"/>
      <c r="K15" s="7"/>
      <c r="L15" s="7"/>
      <c r="M15" s="7"/>
      <c r="N15" s="7">
        <v>210</v>
      </c>
      <c r="O15" s="7"/>
      <c r="P15" s="7">
        <f t="shared" si="3"/>
        <v>210</v>
      </c>
      <c r="Q15" s="10" t="s">
        <v>176</v>
      </c>
    </row>
    <row r="16" spans="1:19" ht="63">
      <c r="A16" s="5">
        <f t="shared" si="4"/>
        <v>3</v>
      </c>
      <c r="B16" s="6" t="s">
        <v>138</v>
      </c>
      <c r="C16" s="8" t="s">
        <v>139</v>
      </c>
      <c r="D16" s="8" t="s">
        <v>141</v>
      </c>
      <c r="E16" s="19" t="s">
        <v>142</v>
      </c>
      <c r="F16" s="142">
        <v>48.921999999999997</v>
      </c>
      <c r="G16" s="142">
        <f>+F16</f>
        <v>48.921999999999997</v>
      </c>
      <c r="H16" s="7">
        <v>0</v>
      </c>
      <c r="I16" s="7"/>
      <c r="J16" s="7"/>
      <c r="K16" s="7"/>
      <c r="L16" s="7"/>
      <c r="M16" s="7"/>
      <c r="N16" s="144">
        <v>48.9</v>
      </c>
      <c r="O16" s="7"/>
      <c r="P16" s="144">
        <f>+N16</f>
        <v>48.9</v>
      </c>
      <c r="Q16" s="10" t="s">
        <v>140</v>
      </c>
    </row>
    <row r="17" spans="1:20" ht="75">
      <c r="A17" s="5">
        <f t="shared" si="4"/>
        <v>4</v>
      </c>
      <c r="B17" s="6" t="s">
        <v>106</v>
      </c>
      <c r="C17" s="8" t="s">
        <v>100</v>
      </c>
      <c r="D17" s="8"/>
      <c r="E17" s="19"/>
      <c r="F17" s="7">
        <v>400</v>
      </c>
      <c r="G17" s="11">
        <f>+F17</f>
        <v>400</v>
      </c>
      <c r="H17" s="7">
        <v>0</v>
      </c>
      <c r="I17" s="7"/>
      <c r="J17" s="7"/>
      <c r="K17" s="7"/>
      <c r="L17" s="7"/>
      <c r="M17" s="7"/>
      <c r="N17" s="7">
        <v>400</v>
      </c>
      <c r="O17" s="7"/>
      <c r="P17" s="7">
        <f t="shared" ref="P17:P19" si="5">+H17+N17-O17</f>
        <v>400</v>
      </c>
      <c r="Q17" s="10" t="s">
        <v>31</v>
      </c>
    </row>
    <row r="18" spans="1:20" ht="60">
      <c r="A18" s="5">
        <f t="shared" si="4"/>
        <v>5</v>
      </c>
      <c r="B18" s="6" t="s">
        <v>110</v>
      </c>
      <c r="C18" s="8" t="s">
        <v>109</v>
      </c>
      <c r="D18" s="8"/>
      <c r="E18" s="19"/>
      <c r="F18" s="7">
        <v>390</v>
      </c>
      <c r="G18" s="11">
        <f>+F18</f>
        <v>390</v>
      </c>
      <c r="H18" s="7">
        <v>0</v>
      </c>
      <c r="I18" s="7"/>
      <c r="J18" s="7"/>
      <c r="K18" s="7"/>
      <c r="L18" s="7"/>
      <c r="M18" s="7"/>
      <c r="N18" s="7">
        <v>390</v>
      </c>
      <c r="O18" s="7"/>
      <c r="P18" s="7">
        <f t="shared" si="5"/>
        <v>390</v>
      </c>
      <c r="Q18" s="10" t="s">
        <v>111</v>
      </c>
      <c r="S18" s="69">
        <v>160000</v>
      </c>
    </row>
    <row r="19" spans="1:20" ht="90">
      <c r="A19" s="5">
        <f t="shared" si="4"/>
        <v>6</v>
      </c>
      <c r="B19" s="6" t="s">
        <v>178</v>
      </c>
      <c r="C19" s="8" t="s">
        <v>97</v>
      </c>
      <c r="D19" s="8"/>
      <c r="E19" s="19"/>
      <c r="F19" s="7">
        <v>540</v>
      </c>
      <c r="G19" s="7">
        <f>+F19</f>
        <v>540</v>
      </c>
      <c r="H19" s="7">
        <v>0</v>
      </c>
      <c r="I19" s="7"/>
      <c r="J19" s="7"/>
      <c r="K19" s="7"/>
      <c r="L19" s="7"/>
      <c r="M19" s="7"/>
      <c r="N19" s="7">
        <f>+G19</f>
        <v>540</v>
      </c>
      <c r="O19" s="7"/>
      <c r="P19" s="7">
        <f t="shared" si="5"/>
        <v>540</v>
      </c>
      <c r="Q19" s="10" t="s">
        <v>82</v>
      </c>
      <c r="S19" s="69">
        <f>+G19-P19</f>
        <v>0</v>
      </c>
      <c r="T19" s="69">
        <f>+S19+S18</f>
        <v>160000</v>
      </c>
    </row>
    <row r="20" spans="1:20" ht="63" customHeight="1">
      <c r="A20" s="5">
        <f t="shared" si="4"/>
        <v>7</v>
      </c>
      <c r="B20" s="6" t="s">
        <v>34</v>
      </c>
      <c r="C20" s="8" t="s">
        <v>98</v>
      </c>
      <c r="D20" s="8"/>
      <c r="E20" s="19"/>
      <c r="F20" s="7">
        <v>2000</v>
      </c>
      <c r="G20" s="7">
        <f t="shared" ref="G20:G22" si="6">+F20</f>
        <v>2000</v>
      </c>
      <c r="H20" s="7">
        <v>0</v>
      </c>
      <c r="I20" s="7"/>
      <c r="J20" s="7"/>
      <c r="K20" s="7"/>
      <c r="L20" s="7"/>
      <c r="M20" s="7"/>
      <c r="N20" s="7">
        <f t="shared" ref="N20:N21" si="7">+G20</f>
        <v>2000</v>
      </c>
      <c r="O20" s="7"/>
      <c r="P20" s="7">
        <f>+H20+N20-O20</f>
        <v>2000</v>
      </c>
      <c r="Q20" s="181" t="s">
        <v>84</v>
      </c>
    </row>
    <row r="21" spans="1:20" ht="63">
      <c r="A21" s="5">
        <f t="shared" si="4"/>
        <v>8</v>
      </c>
      <c r="B21" s="6" t="s">
        <v>35</v>
      </c>
      <c r="C21" s="8" t="s">
        <v>99</v>
      </c>
      <c r="D21" s="8"/>
      <c r="E21" s="19"/>
      <c r="F21" s="7">
        <v>1500</v>
      </c>
      <c r="G21" s="7">
        <f t="shared" si="6"/>
        <v>1500</v>
      </c>
      <c r="H21" s="7">
        <v>0</v>
      </c>
      <c r="I21" s="7"/>
      <c r="J21" s="7"/>
      <c r="K21" s="7"/>
      <c r="L21" s="7"/>
      <c r="M21" s="7"/>
      <c r="N21" s="7">
        <f t="shared" si="7"/>
        <v>1500</v>
      </c>
      <c r="O21" s="7"/>
      <c r="P21" s="7">
        <f>+H21+N21-O21</f>
        <v>1500</v>
      </c>
      <c r="Q21" s="182"/>
    </row>
    <row r="22" spans="1:20" ht="120">
      <c r="A22" s="5">
        <f t="shared" si="4"/>
        <v>9</v>
      </c>
      <c r="B22" s="6" t="s">
        <v>181</v>
      </c>
      <c r="C22" s="8" t="s">
        <v>144</v>
      </c>
      <c r="D22" s="8"/>
      <c r="E22" s="19"/>
      <c r="F22" s="7">
        <v>28895</v>
      </c>
      <c r="G22" s="7">
        <f t="shared" si="6"/>
        <v>28895</v>
      </c>
      <c r="H22" s="7">
        <v>0</v>
      </c>
      <c r="I22" s="7"/>
      <c r="J22" s="7"/>
      <c r="K22" s="7"/>
      <c r="L22" s="7"/>
      <c r="M22" s="7"/>
      <c r="N22" s="7">
        <v>28890</v>
      </c>
      <c r="O22" s="7"/>
      <c r="P22" s="7">
        <f>+H22+N22-O22</f>
        <v>28890</v>
      </c>
      <c r="Q22" s="141" t="s">
        <v>180</v>
      </c>
    </row>
    <row r="23" spans="1:20" ht="75">
      <c r="A23" s="5">
        <f t="shared" si="4"/>
        <v>10</v>
      </c>
      <c r="B23" s="133" t="s">
        <v>177</v>
      </c>
      <c r="C23" s="8" t="s">
        <v>179</v>
      </c>
      <c r="D23" s="8"/>
      <c r="E23" s="19"/>
      <c r="F23" s="9">
        <v>38692</v>
      </c>
      <c r="G23" s="9">
        <f>+F23</f>
        <v>38692</v>
      </c>
      <c r="H23" s="7">
        <v>0</v>
      </c>
      <c r="I23" s="7"/>
      <c r="J23" s="7"/>
      <c r="K23" s="7"/>
      <c r="L23" s="7"/>
      <c r="M23" s="7"/>
      <c r="N23" s="9">
        <v>38690</v>
      </c>
      <c r="O23" s="7"/>
      <c r="P23" s="7">
        <f>+H23+N23-O23</f>
        <v>38690</v>
      </c>
      <c r="Q23" s="141" t="s">
        <v>83</v>
      </c>
    </row>
    <row r="24" spans="1:20" ht="60" hidden="1" customHeight="1">
      <c r="A24" s="122">
        <f t="shared" si="4"/>
        <v>11</v>
      </c>
      <c r="B24" s="123" t="s">
        <v>175</v>
      </c>
      <c r="C24" s="124"/>
      <c r="D24" s="124"/>
      <c r="E24" s="125"/>
      <c r="F24" s="73"/>
      <c r="G24" s="73"/>
      <c r="H24" s="73">
        <v>0</v>
      </c>
      <c r="I24" s="73"/>
      <c r="J24" s="73"/>
      <c r="K24" s="73"/>
      <c r="L24" s="73"/>
      <c r="M24" s="73"/>
      <c r="N24" s="73"/>
      <c r="O24" s="73"/>
      <c r="P24" s="73">
        <f>+H24+N24-O24</f>
        <v>0</v>
      </c>
      <c r="Q24" s="126" t="s">
        <v>145</v>
      </c>
    </row>
    <row r="25" spans="1:20" ht="15.75" hidden="1" customHeight="1">
      <c r="A25" s="5"/>
      <c r="B25" s="6"/>
      <c r="C25" s="8"/>
      <c r="D25" s="8"/>
      <c r="E25" s="19"/>
      <c r="F25" s="9"/>
      <c r="G25" s="9"/>
      <c r="H25" s="7"/>
      <c r="I25" s="7"/>
      <c r="J25" s="7"/>
      <c r="K25" s="7"/>
      <c r="L25" s="7"/>
      <c r="M25" s="7"/>
      <c r="N25" s="7"/>
      <c r="O25" s="7"/>
      <c r="P25" s="7"/>
      <c r="Q25" s="10"/>
      <c r="R25" s="53"/>
    </row>
    <row r="26" spans="1:20" ht="15.75">
      <c r="A26" s="21"/>
      <c r="B26" s="22"/>
      <c r="C26" s="23"/>
      <c r="D26" s="23"/>
      <c r="E26" s="24"/>
      <c r="F26" s="25"/>
      <c r="G26" s="25"/>
      <c r="H26" s="26"/>
      <c r="I26" s="26"/>
      <c r="J26" s="26"/>
      <c r="K26" s="27"/>
      <c r="L26" s="27"/>
      <c r="M26" s="27"/>
      <c r="N26" s="26"/>
      <c r="O26" s="26"/>
      <c r="P26" s="26"/>
      <c r="Q26" s="28"/>
    </row>
    <row r="27" spans="1:20" ht="15.75">
      <c r="A27" s="21"/>
      <c r="B27" s="22"/>
      <c r="C27" s="23"/>
      <c r="D27" s="23"/>
      <c r="E27" s="24"/>
      <c r="F27" s="25">
        <f>+F23/4.9</f>
        <v>7896.3265306122439</v>
      </c>
      <c r="G27" s="25"/>
      <c r="H27" s="26"/>
      <c r="I27" s="26"/>
      <c r="J27" s="26"/>
      <c r="K27" s="27"/>
      <c r="L27" s="27"/>
      <c r="M27" s="27"/>
      <c r="N27" s="121"/>
      <c r="O27" s="26"/>
      <c r="P27" s="26"/>
      <c r="Q27" s="28"/>
    </row>
    <row r="28" spans="1:20" ht="15.75">
      <c r="A28" s="21"/>
      <c r="B28" s="22"/>
      <c r="C28" s="23"/>
      <c r="D28" s="23"/>
      <c r="E28" s="24"/>
      <c r="F28" s="25">
        <f>+F22/2.5</f>
        <v>11558</v>
      </c>
      <c r="G28" s="25"/>
      <c r="H28" s="26"/>
      <c r="I28" s="26"/>
      <c r="J28" s="26"/>
      <c r="K28" s="27"/>
      <c r="L28" s="27"/>
      <c r="M28" s="27"/>
      <c r="N28" s="26"/>
      <c r="O28" s="26"/>
      <c r="P28" s="26"/>
      <c r="Q28" s="28"/>
    </row>
    <row r="29" spans="1:20">
      <c r="F29" s="94">
        <f>+F28-F27</f>
        <v>3661.6734693877561</v>
      </c>
    </row>
    <row r="30" spans="1:20" ht="60">
      <c r="Q30" s="141" t="s">
        <v>145</v>
      </c>
    </row>
  </sheetData>
  <mergeCells count="19">
    <mergeCell ref="P4:P6"/>
    <mergeCell ref="Q20:Q21"/>
    <mergeCell ref="A1:Q1"/>
    <mergeCell ref="A3:Q3"/>
    <mergeCell ref="A4:A6"/>
    <mergeCell ref="B4:B6"/>
    <mergeCell ref="C4:C6"/>
    <mergeCell ref="D4:D6"/>
    <mergeCell ref="H4:H6"/>
    <mergeCell ref="I4:I6"/>
    <mergeCell ref="Q4:Q6"/>
    <mergeCell ref="A2:Q2"/>
    <mergeCell ref="E4:G4"/>
    <mergeCell ref="E5:E6"/>
    <mergeCell ref="F5:G5"/>
    <mergeCell ref="M4:M6"/>
    <mergeCell ref="J4:J6"/>
    <mergeCell ref="K4:L5"/>
    <mergeCell ref="N4:O5"/>
  </mergeCells>
  <printOptions horizontalCentered="1"/>
  <pageMargins left="0" right="0" top="0.75" bottom="0.2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
  <sheetViews>
    <sheetView topLeftCell="A5" zoomScale="85" zoomScaleNormal="85" workbookViewId="0">
      <selection activeCell="M15" sqref="M15"/>
    </sheetView>
  </sheetViews>
  <sheetFormatPr defaultRowHeight="18.75"/>
  <cols>
    <col min="1" max="1" width="5.5703125" style="48" bestFit="1" customWidth="1"/>
    <col min="2" max="2" width="34" style="30" customWidth="1"/>
    <col min="3" max="3" width="10.5703125" style="30" hidden="1" customWidth="1"/>
    <col min="4" max="4" width="20.42578125" style="30" hidden="1" customWidth="1"/>
    <col min="5" max="5" width="9.5703125" style="30" hidden="1" customWidth="1"/>
    <col min="6" max="6" width="11.28515625" style="30" hidden="1" customWidth="1"/>
    <col min="7" max="7" width="10.5703125" style="30" customWidth="1"/>
    <col min="8" max="8" width="11.85546875" style="30" customWidth="1"/>
    <col min="9" max="9" width="14.7109375" style="30" bestFit="1" customWidth="1"/>
    <col min="10" max="10" width="13.42578125" style="49" bestFit="1" customWidth="1"/>
    <col min="11" max="11" width="11" style="49" bestFit="1" customWidth="1"/>
    <col min="12" max="12" width="11.140625" style="49" customWidth="1"/>
    <col min="13" max="13" width="13.5703125" style="49" bestFit="1" customWidth="1"/>
    <col min="14" max="14" width="13.42578125" style="49" bestFit="1" customWidth="1"/>
    <col min="15" max="15" width="14.7109375" style="49" bestFit="1" customWidth="1"/>
    <col min="16" max="16" width="16.42578125" style="49" customWidth="1"/>
    <col min="17" max="17" width="9.5703125" style="44" bestFit="1" customWidth="1"/>
    <col min="18" max="253" width="9.140625" style="44"/>
    <col min="254" max="254" width="5.5703125" style="44" bestFit="1" customWidth="1"/>
    <col min="255" max="255" width="40.28515625" style="44" customWidth="1"/>
    <col min="256" max="256" width="10.5703125" style="44" bestFit="1" customWidth="1"/>
    <col min="257" max="257" width="20.42578125" style="44" customWidth="1"/>
    <col min="258" max="259" width="9.5703125" style="44" bestFit="1" customWidth="1"/>
    <col min="260" max="260" width="11.85546875" style="44" customWidth="1"/>
    <col min="261" max="261" width="10.7109375" style="44" bestFit="1" customWidth="1"/>
    <col min="262" max="267" width="0" style="44" hidden="1" customWidth="1"/>
    <col min="268" max="268" width="10" style="44" bestFit="1" customWidth="1"/>
    <col min="269" max="270" width="11.85546875" style="44" customWidth="1"/>
    <col min="271" max="271" width="11.85546875" style="44" bestFit="1" customWidth="1"/>
    <col min="272" max="272" width="16.42578125" style="44" customWidth="1"/>
    <col min="273" max="509" width="9.140625" style="44"/>
    <col min="510" max="510" width="5.5703125" style="44" bestFit="1" customWidth="1"/>
    <col min="511" max="511" width="40.28515625" style="44" customWidth="1"/>
    <col min="512" max="512" width="10.5703125" style="44" bestFit="1" customWidth="1"/>
    <col min="513" max="513" width="20.42578125" style="44" customWidth="1"/>
    <col min="514" max="515" width="9.5703125" style="44" bestFit="1" customWidth="1"/>
    <col min="516" max="516" width="11.85546875" style="44" customWidth="1"/>
    <col min="517" max="517" width="10.7109375" style="44" bestFit="1" customWidth="1"/>
    <col min="518" max="523" width="0" style="44" hidden="1" customWidth="1"/>
    <col min="524" max="524" width="10" style="44" bestFit="1" customWidth="1"/>
    <col min="525" max="526" width="11.85546875" style="44" customWidth="1"/>
    <col min="527" max="527" width="11.85546875" style="44" bestFit="1" customWidth="1"/>
    <col min="528" max="528" width="16.42578125" style="44" customWidth="1"/>
    <col min="529" max="765" width="9.140625" style="44"/>
    <col min="766" max="766" width="5.5703125" style="44" bestFit="1" customWidth="1"/>
    <col min="767" max="767" width="40.28515625" style="44" customWidth="1"/>
    <col min="768" max="768" width="10.5703125" style="44" bestFit="1" customWidth="1"/>
    <col min="769" max="769" width="20.42578125" style="44" customWidth="1"/>
    <col min="770" max="771" width="9.5703125" style="44" bestFit="1" customWidth="1"/>
    <col min="772" max="772" width="11.85546875" style="44" customWidth="1"/>
    <col min="773" max="773" width="10.7109375" style="44" bestFit="1" customWidth="1"/>
    <col min="774" max="779" width="0" style="44" hidden="1" customWidth="1"/>
    <col min="780" max="780" width="10" style="44" bestFit="1" customWidth="1"/>
    <col min="781" max="782" width="11.85546875" style="44" customWidth="1"/>
    <col min="783" max="783" width="11.85546875" style="44" bestFit="1" customWidth="1"/>
    <col min="784" max="784" width="16.42578125" style="44" customWidth="1"/>
    <col min="785" max="1021" width="9.140625" style="44"/>
    <col min="1022" max="1022" width="5.5703125" style="44" bestFit="1" customWidth="1"/>
    <col min="1023" max="1023" width="40.28515625" style="44" customWidth="1"/>
    <col min="1024" max="1024" width="10.5703125" style="44" bestFit="1" customWidth="1"/>
    <col min="1025" max="1025" width="20.42578125" style="44" customWidth="1"/>
    <col min="1026" max="1027" width="9.5703125" style="44" bestFit="1" customWidth="1"/>
    <col min="1028" max="1028" width="11.85546875" style="44" customWidth="1"/>
    <col min="1029" max="1029" width="10.7109375" style="44" bestFit="1" customWidth="1"/>
    <col min="1030" max="1035" width="0" style="44" hidden="1" customWidth="1"/>
    <col min="1036" max="1036" width="10" style="44" bestFit="1" customWidth="1"/>
    <col min="1037" max="1038" width="11.85546875" style="44" customWidth="1"/>
    <col min="1039" max="1039" width="11.85546875" style="44" bestFit="1" customWidth="1"/>
    <col min="1040" max="1040" width="16.42578125" style="44" customWidth="1"/>
    <col min="1041" max="1277" width="9.140625" style="44"/>
    <col min="1278" max="1278" width="5.5703125" style="44" bestFit="1" customWidth="1"/>
    <col min="1279" max="1279" width="40.28515625" style="44" customWidth="1"/>
    <col min="1280" max="1280" width="10.5703125" style="44" bestFit="1" customWidth="1"/>
    <col min="1281" max="1281" width="20.42578125" style="44" customWidth="1"/>
    <col min="1282" max="1283" width="9.5703125" style="44" bestFit="1" customWidth="1"/>
    <col min="1284" max="1284" width="11.85546875" style="44" customWidth="1"/>
    <col min="1285" max="1285" width="10.7109375" style="44" bestFit="1" customWidth="1"/>
    <col min="1286" max="1291" width="0" style="44" hidden="1" customWidth="1"/>
    <col min="1292" max="1292" width="10" style="44" bestFit="1" customWidth="1"/>
    <col min="1293" max="1294" width="11.85546875" style="44" customWidth="1"/>
    <col min="1295" max="1295" width="11.85546875" style="44" bestFit="1" customWidth="1"/>
    <col min="1296" max="1296" width="16.42578125" style="44" customWidth="1"/>
    <col min="1297" max="1533" width="9.140625" style="44"/>
    <col min="1534" max="1534" width="5.5703125" style="44" bestFit="1" customWidth="1"/>
    <col min="1535" max="1535" width="40.28515625" style="44" customWidth="1"/>
    <col min="1536" max="1536" width="10.5703125" style="44" bestFit="1" customWidth="1"/>
    <col min="1537" max="1537" width="20.42578125" style="44" customWidth="1"/>
    <col min="1538" max="1539" width="9.5703125" style="44" bestFit="1" customWidth="1"/>
    <col min="1540" max="1540" width="11.85546875" style="44" customWidth="1"/>
    <col min="1541" max="1541" width="10.7109375" style="44" bestFit="1" customWidth="1"/>
    <col min="1542" max="1547" width="0" style="44" hidden="1" customWidth="1"/>
    <col min="1548" max="1548" width="10" style="44" bestFit="1" customWidth="1"/>
    <col min="1549" max="1550" width="11.85546875" style="44" customWidth="1"/>
    <col min="1551" max="1551" width="11.85546875" style="44" bestFit="1" customWidth="1"/>
    <col min="1552" max="1552" width="16.42578125" style="44" customWidth="1"/>
    <col min="1553" max="1789" width="9.140625" style="44"/>
    <col min="1790" max="1790" width="5.5703125" style="44" bestFit="1" customWidth="1"/>
    <col min="1791" max="1791" width="40.28515625" style="44" customWidth="1"/>
    <col min="1792" max="1792" width="10.5703125" style="44" bestFit="1" customWidth="1"/>
    <col min="1793" max="1793" width="20.42578125" style="44" customWidth="1"/>
    <col min="1794" max="1795" width="9.5703125" style="44" bestFit="1" customWidth="1"/>
    <col min="1796" max="1796" width="11.85546875" style="44" customWidth="1"/>
    <col min="1797" max="1797" width="10.7109375" style="44" bestFit="1" customWidth="1"/>
    <col min="1798" max="1803" width="0" style="44" hidden="1" customWidth="1"/>
    <col min="1804" max="1804" width="10" style="44" bestFit="1" customWidth="1"/>
    <col min="1805" max="1806" width="11.85546875" style="44" customWidth="1"/>
    <col min="1807" max="1807" width="11.85546875" style="44" bestFit="1" customWidth="1"/>
    <col min="1808" max="1808" width="16.42578125" style="44" customWidth="1"/>
    <col min="1809" max="2045" width="9.140625" style="44"/>
    <col min="2046" max="2046" width="5.5703125" style="44" bestFit="1" customWidth="1"/>
    <col min="2047" max="2047" width="40.28515625" style="44" customWidth="1"/>
    <col min="2048" max="2048" width="10.5703125" style="44" bestFit="1" customWidth="1"/>
    <col min="2049" max="2049" width="20.42578125" style="44" customWidth="1"/>
    <col min="2050" max="2051" width="9.5703125" style="44" bestFit="1" customWidth="1"/>
    <col min="2052" max="2052" width="11.85546875" style="44" customWidth="1"/>
    <col min="2053" max="2053" width="10.7109375" style="44" bestFit="1" customWidth="1"/>
    <col min="2054" max="2059" width="0" style="44" hidden="1" customWidth="1"/>
    <col min="2060" max="2060" width="10" style="44" bestFit="1" customWidth="1"/>
    <col min="2061" max="2062" width="11.85546875" style="44" customWidth="1"/>
    <col min="2063" max="2063" width="11.85546875" style="44" bestFit="1" customWidth="1"/>
    <col min="2064" max="2064" width="16.42578125" style="44" customWidth="1"/>
    <col min="2065" max="2301" width="9.140625" style="44"/>
    <col min="2302" max="2302" width="5.5703125" style="44" bestFit="1" customWidth="1"/>
    <col min="2303" max="2303" width="40.28515625" style="44" customWidth="1"/>
    <col min="2304" max="2304" width="10.5703125" style="44" bestFit="1" customWidth="1"/>
    <col min="2305" max="2305" width="20.42578125" style="44" customWidth="1"/>
    <col min="2306" max="2307" width="9.5703125" style="44" bestFit="1" customWidth="1"/>
    <col min="2308" max="2308" width="11.85546875" style="44" customWidth="1"/>
    <col min="2309" max="2309" width="10.7109375" style="44" bestFit="1" customWidth="1"/>
    <col min="2310" max="2315" width="0" style="44" hidden="1" customWidth="1"/>
    <col min="2316" max="2316" width="10" style="44" bestFit="1" customWidth="1"/>
    <col min="2317" max="2318" width="11.85546875" style="44" customWidth="1"/>
    <col min="2319" max="2319" width="11.85546875" style="44" bestFit="1" customWidth="1"/>
    <col min="2320" max="2320" width="16.42578125" style="44" customWidth="1"/>
    <col min="2321" max="2557" width="9.140625" style="44"/>
    <col min="2558" max="2558" width="5.5703125" style="44" bestFit="1" customWidth="1"/>
    <col min="2559" max="2559" width="40.28515625" style="44" customWidth="1"/>
    <col min="2560" max="2560" width="10.5703125" style="44" bestFit="1" customWidth="1"/>
    <col min="2561" max="2561" width="20.42578125" style="44" customWidth="1"/>
    <col min="2562" max="2563" width="9.5703125" style="44" bestFit="1" customWidth="1"/>
    <col min="2564" max="2564" width="11.85546875" style="44" customWidth="1"/>
    <col min="2565" max="2565" width="10.7109375" style="44" bestFit="1" customWidth="1"/>
    <col min="2566" max="2571" width="0" style="44" hidden="1" customWidth="1"/>
    <col min="2572" max="2572" width="10" style="44" bestFit="1" customWidth="1"/>
    <col min="2573" max="2574" width="11.85546875" style="44" customWidth="1"/>
    <col min="2575" max="2575" width="11.85546875" style="44" bestFit="1" customWidth="1"/>
    <col min="2576" max="2576" width="16.42578125" style="44" customWidth="1"/>
    <col min="2577" max="2813" width="9.140625" style="44"/>
    <col min="2814" max="2814" width="5.5703125" style="44" bestFit="1" customWidth="1"/>
    <col min="2815" max="2815" width="40.28515625" style="44" customWidth="1"/>
    <col min="2816" max="2816" width="10.5703125" style="44" bestFit="1" customWidth="1"/>
    <col min="2817" max="2817" width="20.42578125" style="44" customWidth="1"/>
    <col min="2818" max="2819" width="9.5703125" style="44" bestFit="1" customWidth="1"/>
    <col min="2820" max="2820" width="11.85546875" style="44" customWidth="1"/>
    <col min="2821" max="2821" width="10.7109375" style="44" bestFit="1" customWidth="1"/>
    <col min="2822" max="2827" width="0" style="44" hidden="1" customWidth="1"/>
    <col min="2828" max="2828" width="10" style="44" bestFit="1" customWidth="1"/>
    <col min="2829" max="2830" width="11.85546875" style="44" customWidth="1"/>
    <col min="2831" max="2831" width="11.85546875" style="44" bestFit="1" customWidth="1"/>
    <col min="2832" max="2832" width="16.42578125" style="44" customWidth="1"/>
    <col min="2833" max="3069" width="9.140625" style="44"/>
    <col min="3070" max="3070" width="5.5703125" style="44" bestFit="1" customWidth="1"/>
    <col min="3071" max="3071" width="40.28515625" style="44" customWidth="1"/>
    <col min="3072" max="3072" width="10.5703125" style="44" bestFit="1" customWidth="1"/>
    <col min="3073" max="3073" width="20.42578125" style="44" customWidth="1"/>
    <col min="3074" max="3075" width="9.5703125" style="44" bestFit="1" customWidth="1"/>
    <col min="3076" max="3076" width="11.85546875" style="44" customWidth="1"/>
    <col min="3077" max="3077" width="10.7109375" style="44" bestFit="1" customWidth="1"/>
    <col min="3078" max="3083" width="0" style="44" hidden="1" customWidth="1"/>
    <col min="3084" max="3084" width="10" style="44" bestFit="1" customWidth="1"/>
    <col min="3085" max="3086" width="11.85546875" style="44" customWidth="1"/>
    <col min="3087" max="3087" width="11.85546875" style="44" bestFit="1" customWidth="1"/>
    <col min="3088" max="3088" width="16.42578125" style="44" customWidth="1"/>
    <col min="3089" max="3325" width="9.140625" style="44"/>
    <col min="3326" max="3326" width="5.5703125" style="44" bestFit="1" customWidth="1"/>
    <col min="3327" max="3327" width="40.28515625" style="44" customWidth="1"/>
    <col min="3328" max="3328" width="10.5703125" style="44" bestFit="1" customWidth="1"/>
    <col min="3329" max="3329" width="20.42578125" style="44" customWidth="1"/>
    <col min="3330" max="3331" width="9.5703125" style="44" bestFit="1" customWidth="1"/>
    <col min="3332" max="3332" width="11.85546875" style="44" customWidth="1"/>
    <col min="3333" max="3333" width="10.7109375" style="44" bestFit="1" customWidth="1"/>
    <col min="3334" max="3339" width="0" style="44" hidden="1" customWidth="1"/>
    <col min="3340" max="3340" width="10" style="44" bestFit="1" customWidth="1"/>
    <col min="3341" max="3342" width="11.85546875" style="44" customWidth="1"/>
    <col min="3343" max="3343" width="11.85546875" style="44" bestFit="1" customWidth="1"/>
    <col min="3344" max="3344" width="16.42578125" style="44" customWidth="1"/>
    <col min="3345" max="3581" width="9.140625" style="44"/>
    <col min="3582" max="3582" width="5.5703125" style="44" bestFit="1" customWidth="1"/>
    <col min="3583" max="3583" width="40.28515625" style="44" customWidth="1"/>
    <col min="3584" max="3584" width="10.5703125" style="44" bestFit="1" customWidth="1"/>
    <col min="3585" max="3585" width="20.42578125" style="44" customWidth="1"/>
    <col min="3586" max="3587" width="9.5703125" style="44" bestFit="1" customWidth="1"/>
    <col min="3588" max="3588" width="11.85546875" style="44" customWidth="1"/>
    <col min="3589" max="3589" width="10.7109375" style="44" bestFit="1" customWidth="1"/>
    <col min="3590" max="3595" width="0" style="44" hidden="1" customWidth="1"/>
    <col min="3596" max="3596" width="10" style="44" bestFit="1" customWidth="1"/>
    <col min="3597" max="3598" width="11.85546875" style="44" customWidth="1"/>
    <col min="3599" max="3599" width="11.85546875" style="44" bestFit="1" customWidth="1"/>
    <col min="3600" max="3600" width="16.42578125" style="44" customWidth="1"/>
    <col min="3601" max="3837" width="9.140625" style="44"/>
    <col min="3838" max="3838" width="5.5703125" style="44" bestFit="1" customWidth="1"/>
    <col min="3839" max="3839" width="40.28515625" style="44" customWidth="1"/>
    <col min="3840" max="3840" width="10.5703125" style="44" bestFit="1" customWidth="1"/>
    <col min="3841" max="3841" width="20.42578125" style="44" customWidth="1"/>
    <col min="3842" max="3843" width="9.5703125" style="44" bestFit="1" customWidth="1"/>
    <col min="3844" max="3844" width="11.85546875" style="44" customWidth="1"/>
    <col min="3845" max="3845" width="10.7109375" style="44" bestFit="1" customWidth="1"/>
    <col min="3846" max="3851" width="0" style="44" hidden="1" customWidth="1"/>
    <col min="3852" max="3852" width="10" style="44" bestFit="1" customWidth="1"/>
    <col min="3853" max="3854" width="11.85546875" style="44" customWidth="1"/>
    <col min="3855" max="3855" width="11.85546875" style="44" bestFit="1" customWidth="1"/>
    <col min="3856" max="3856" width="16.42578125" style="44" customWidth="1"/>
    <col min="3857" max="4093" width="9.140625" style="44"/>
    <col min="4094" max="4094" width="5.5703125" style="44" bestFit="1" customWidth="1"/>
    <col min="4095" max="4095" width="40.28515625" style="44" customWidth="1"/>
    <col min="4096" max="4096" width="10.5703125" style="44" bestFit="1" customWidth="1"/>
    <col min="4097" max="4097" width="20.42578125" style="44" customWidth="1"/>
    <col min="4098" max="4099" width="9.5703125" style="44" bestFit="1" customWidth="1"/>
    <col min="4100" max="4100" width="11.85546875" style="44" customWidth="1"/>
    <col min="4101" max="4101" width="10.7109375" style="44" bestFit="1" customWidth="1"/>
    <col min="4102" max="4107" width="0" style="44" hidden="1" customWidth="1"/>
    <col min="4108" max="4108" width="10" style="44" bestFit="1" customWidth="1"/>
    <col min="4109" max="4110" width="11.85546875" style="44" customWidth="1"/>
    <col min="4111" max="4111" width="11.85546875" style="44" bestFit="1" customWidth="1"/>
    <col min="4112" max="4112" width="16.42578125" style="44" customWidth="1"/>
    <col min="4113" max="4349" width="9.140625" style="44"/>
    <col min="4350" max="4350" width="5.5703125" style="44" bestFit="1" customWidth="1"/>
    <col min="4351" max="4351" width="40.28515625" style="44" customWidth="1"/>
    <col min="4352" max="4352" width="10.5703125" style="44" bestFit="1" customWidth="1"/>
    <col min="4353" max="4353" width="20.42578125" style="44" customWidth="1"/>
    <col min="4354" max="4355" width="9.5703125" style="44" bestFit="1" customWidth="1"/>
    <col min="4356" max="4356" width="11.85546875" style="44" customWidth="1"/>
    <col min="4357" max="4357" width="10.7109375" style="44" bestFit="1" customWidth="1"/>
    <col min="4358" max="4363" width="0" style="44" hidden="1" customWidth="1"/>
    <col min="4364" max="4364" width="10" style="44" bestFit="1" customWidth="1"/>
    <col min="4365" max="4366" width="11.85546875" style="44" customWidth="1"/>
    <col min="4367" max="4367" width="11.85546875" style="44" bestFit="1" customWidth="1"/>
    <col min="4368" max="4368" width="16.42578125" style="44" customWidth="1"/>
    <col min="4369" max="4605" width="9.140625" style="44"/>
    <col min="4606" max="4606" width="5.5703125" style="44" bestFit="1" customWidth="1"/>
    <col min="4607" max="4607" width="40.28515625" style="44" customWidth="1"/>
    <col min="4608" max="4608" width="10.5703125" style="44" bestFit="1" customWidth="1"/>
    <col min="4609" max="4609" width="20.42578125" style="44" customWidth="1"/>
    <col min="4610" max="4611" width="9.5703125" style="44" bestFit="1" customWidth="1"/>
    <col min="4612" max="4612" width="11.85546875" style="44" customWidth="1"/>
    <col min="4613" max="4613" width="10.7109375" style="44" bestFit="1" customWidth="1"/>
    <col min="4614" max="4619" width="0" style="44" hidden="1" customWidth="1"/>
    <col min="4620" max="4620" width="10" style="44" bestFit="1" customWidth="1"/>
    <col min="4621" max="4622" width="11.85546875" style="44" customWidth="1"/>
    <col min="4623" max="4623" width="11.85546875" style="44" bestFit="1" customWidth="1"/>
    <col min="4624" max="4624" width="16.42578125" style="44" customWidth="1"/>
    <col min="4625" max="4861" width="9.140625" style="44"/>
    <col min="4862" max="4862" width="5.5703125" style="44" bestFit="1" customWidth="1"/>
    <col min="4863" max="4863" width="40.28515625" style="44" customWidth="1"/>
    <col min="4864" max="4864" width="10.5703125" style="44" bestFit="1" customWidth="1"/>
    <col min="4865" max="4865" width="20.42578125" style="44" customWidth="1"/>
    <col min="4866" max="4867" width="9.5703125" style="44" bestFit="1" customWidth="1"/>
    <col min="4868" max="4868" width="11.85546875" style="44" customWidth="1"/>
    <col min="4869" max="4869" width="10.7109375" style="44" bestFit="1" customWidth="1"/>
    <col min="4870" max="4875" width="0" style="44" hidden="1" customWidth="1"/>
    <col min="4876" max="4876" width="10" style="44" bestFit="1" customWidth="1"/>
    <col min="4877" max="4878" width="11.85546875" style="44" customWidth="1"/>
    <col min="4879" max="4879" width="11.85546875" style="44" bestFit="1" customWidth="1"/>
    <col min="4880" max="4880" width="16.42578125" style="44" customWidth="1"/>
    <col min="4881" max="5117" width="9.140625" style="44"/>
    <col min="5118" max="5118" width="5.5703125" style="44" bestFit="1" customWidth="1"/>
    <col min="5119" max="5119" width="40.28515625" style="44" customWidth="1"/>
    <col min="5120" max="5120" width="10.5703125" style="44" bestFit="1" customWidth="1"/>
    <col min="5121" max="5121" width="20.42578125" style="44" customWidth="1"/>
    <col min="5122" max="5123" width="9.5703125" style="44" bestFit="1" customWidth="1"/>
    <col min="5124" max="5124" width="11.85546875" style="44" customWidth="1"/>
    <col min="5125" max="5125" width="10.7109375" style="44" bestFit="1" customWidth="1"/>
    <col min="5126" max="5131" width="0" style="44" hidden="1" customWidth="1"/>
    <col min="5132" max="5132" width="10" style="44" bestFit="1" customWidth="1"/>
    <col min="5133" max="5134" width="11.85546875" style="44" customWidth="1"/>
    <col min="5135" max="5135" width="11.85546875" style="44" bestFit="1" customWidth="1"/>
    <col min="5136" max="5136" width="16.42578125" style="44" customWidth="1"/>
    <col min="5137" max="5373" width="9.140625" style="44"/>
    <col min="5374" max="5374" width="5.5703125" style="44" bestFit="1" customWidth="1"/>
    <col min="5375" max="5375" width="40.28515625" style="44" customWidth="1"/>
    <col min="5376" max="5376" width="10.5703125" style="44" bestFit="1" customWidth="1"/>
    <col min="5377" max="5377" width="20.42578125" style="44" customWidth="1"/>
    <col min="5378" max="5379" width="9.5703125" style="44" bestFit="1" customWidth="1"/>
    <col min="5380" max="5380" width="11.85546875" style="44" customWidth="1"/>
    <col min="5381" max="5381" width="10.7109375" style="44" bestFit="1" customWidth="1"/>
    <col min="5382" max="5387" width="0" style="44" hidden="1" customWidth="1"/>
    <col min="5388" max="5388" width="10" style="44" bestFit="1" customWidth="1"/>
    <col min="5389" max="5390" width="11.85546875" style="44" customWidth="1"/>
    <col min="5391" max="5391" width="11.85546875" style="44" bestFit="1" customWidth="1"/>
    <col min="5392" max="5392" width="16.42578125" style="44" customWidth="1"/>
    <col min="5393" max="5629" width="9.140625" style="44"/>
    <col min="5630" max="5630" width="5.5703125" style="44" bestFit="1" customWidth="1"/>
    <col min="5631" max="5631" width="40.28515625" style="44" customWidth="1"/>
    <col min="5632" max="5632" width="10.5703125" style="44" bestFit="1" customWidth="1"/>
    <col min="5633" max="5633" width="20.42578125" style="44" customWidth="1"/>
    <col min="5634" max="5635" width="9.5703125" style="44" bestFit="1" customWidth="1"/>
    <col min="5636" max="5636" width="11.85546875" style="44" customWidth="1"/>
    <col min="5637" max="5637" width="10.7109375" style="44" bestFit="1" customWidth="1"/>
    <col min="5638" max="5643" width="0" style="44" hidden="1" customWidth="1"/>
    <col min="5644" max="5644" width="10" style="44" bestFit="1" customWidth="1"/>
    <col min="5645" max="5646" width="11.85546875" style="44" customWidth="1"/>
    <col min="5647" max="5647" width="11.85546875" style="44" bestFit="1" customWidth="1"/>
    <col min="5648" max="5648" width="16.42578125" style="44" customWidth="1"/>
    <col min="5649" max="5885" width="9.140625" style="44"/>
    <col min="5886" max="5886" width="5.5703125" style="44" bestFit="1" customWidth="1"/>
    <col min="5887" max="5887" width="40.28515625" style="44" customWidth="1"/>
    <col min="5888" max="5888" width="10.5703125" style="44" bestFit="1" customWidth="1"/>
    <col min="5889" max="5889" width="20.42578125" style="44" customWidth="1"/>
    <col min="5890" max="5891" width="9.5703125" style="44" bestFit="1" customWidth="1"/>
    <col min="5892" max="5892" width="11.85546875" style="44" customWidth="1"/>
    <col min="5893" max="5893" width="10.7109375" style="44" bestFit="1" customWidth="1"/>
    <col min="5894" max="5899" width="0" style="44" hidden="1" customWidth="1"/>
    <col min="5900" max="5900" width="10" style="44" bestFit="1" customWidth="1"/>
    <col min="5901" max="5902" width="11.85546875" style="44" customWidth="1"/>
    <col min="5903" max="5903" width="11.85546875" style="44" bestFit="1" customWidth="1"/>
    <col min="5904" max="5904" width="16.42578125" style="44" customWidth="1"/>
    <col min="5905" max="6141" width="9.140625" style="44"/>
    <col min="6142" max="6142" width="5.5703125" style="44" bestFit="1" customWidth="1"/>
    <col min="6143" max="6143" width="40.28515625" style="44" customWidth="1"/>
    <col min="6144" max="6144" width="10.5703125" style="44" bestFit="1" customWidth="1"/>
    <col min="6145" max="6145" width="20.42578125" style="44" customWidth="1"/>
    <col min="6146" max="6147" width="9.5703125" style="44" bestFit="1" customWidth="1"/>
    <col min="6148" max="6148" width="11.85546875" style="44" customWidth="1"/>
    <col min="6149" max="6149" width="10.7109375" style="44" bestFit="1" customWidth="1"/>
    <col min="6150" max="6155" width="0" style="44" hidden="1" customWidth="1"/>
    <col min="6156" max="6156" width="10" style="44" bestFit="1" customWidth="1"/>
    <col min="6157" max="6158" width="11.85546875" style="44" customWidth="1"/>
    <col min="6159" max="6159" width="11.85546875" style="44" bestFit="1" customWidth="1"/>
    <col min="6160" max="6160" width="16.42578125" style="44" customWidth="1"/>
    <col min="6161" max="6397" width="9.140625" style="44"/>
    <col min="6398" max="6398" width="5.5703125" style="44" bestFit="1" customWidth="1"/>
    <col min="6399" max="6399" width="40.28515625" style="44" customWidth="1"/>
    <col min="6400" max="6400" width="10.5703125" style="44" bestFit="1" customWidth="1"/>
    <col min="6401" max="6401" width="20.42578125" style="44" customWidth="1"/>
    <col min="6402" max="6403" width="9.5703125" style="44" bestFit="1" customWidth="1"/>
    <col min="6404" max="6404" width="11.85546875" style="44" customWidth="1"/>
    <col min="6405" max="6405" width="10.7109375" style="44" bestFit="1" customWidth="1"/>
    <col min="6406" max="6411" width="0" style="44" hidden="1" customWidth="1"/>
    <col min="6412" max="6412" width="10" style="44" bestFit="1" customWidth="1"/>
    <col min="6413" max="6414" width="11.85546875" style="44" customWidth="1"/>
    <col min="6415" max="6415" width="11.85546875" style="44" bestFit="1" customWidth="1"/>
    <col min="6416" max="6416" width="16.42578125" style="44" customWidth="1"/>
    <col min="6417" max="6653" width="9.140625" style="44"/>
    <col min="6654" max="6654" width="5.5703125" style="44" bestFit="1" customWidth="1"/>
    <col min="6655" max="6655" width="40.28515625" style="44" customWidth="1"/>
    <col min="6656" max="6656" width="10.5703125" style="44" bestFit="1" customWidth="1"/>
    <col min="6657" max="6657" width="20.42578125" style="44" customWidth="1"/>
    <col min="6658" max="6659" width="9.5703125" style="44" bestFit="1" customWidth="1"/>
    <col min="6660" max="6660" width="11.85546875" style="44" customWidth="1"/>
    <col min="6661" max="6661" width="10.7109375" style="44" bestFit="1" customWidth="1"/>
    <col min="6662" max="6667" width="0" style="44" hidden="1" customWidth="1"/>
    <col min="6668" max="6668" width="10" style="44" bestFit="1" customWidth="1"/>
    <col min="6669" max="6670" width="11.85546875" style="44" customWidth="1"/>
    <col min="6671" max="6671" width="11.85546875" style="44" bestFit="1" customWidth="1"/>
    <col min="6672" max="6672" width="16.42578125" style="44" customWidth="1"/>
    <col min="6673" max="6909" width="9.140625" style="44"/>
    <col min="6910" max="6910" width="5.5703125" style="44" bestFit="1" customWidth="1"/>
    <col min="6911" max="6911" width="40.28515625" style="44" customWidth="1"/>
    <col min="6912" max="6912" width="10.5703125" style="44" bestFit="1" customWidth="1"/>
    <col min="6913" max="6913" width="20.42578125" style="44" customWidth="1"/>
    <col min="6914" max="6915" width="9.5703125" style="44" bestFit="1" customWidth="1"/>
    <col min="6916" max="6916" width="11.85546875" style="44" customWidth="1"/>
    <col min="6917" max="6917" width="10.7109375" style="44" bestFit="1" customWidth="1"/>
    <col min="6918" max="6923" width="0" style="44" hidden="1" customWidth="1"/>
    <col min="6924" max="6924" width="10" style="44" bestFit="1" customWidth="1"/>
    <col min="6925" max="6926" width="11.85546875" style="44" customWidth="1"/>
    <col min="6927" max="6927" width="11.85546875" style="44" bestFit="1" customWidth="1"/>
    <col min="6928" max="6928" width="16.42578125" style="44" customWidth="1"/>
    <col min="6929" max="7165" width="9.140625" style="44"/>
    <col min="7166" max="7166" width="5.5703125" style="44" bestFit="1" customWidth="1"/>
    <col min="7167" max="7167" width="40.28515625" style="44" customWidth="1"/>
    <col min="7168" max="7168" width="10.5703125" style="44" bestFit="1" customWidth="1"/>
    <col min="7169" max="7169" width="20.42578125" style="44" customWidth="1"/>
    <col min="7170" max="7171" width="9.5703125" style="44" bestFit="1" customWidth="1"/>
    <col min="7172" max="7172" width="11.85546875" style="44" customWidth="1"/>
    <col min="7173" max="7173" width="10.7109375" style="44" bestFit="1" customWidth="1"/>
    <col min="7174" max="7179" width="0" style="44" hidden="1" customWidth="1"/>
    <col min="7180" max="7180" width="10" style="44" bestFit="1" customWidth="1"/>
    <col min="7181" max="7182" width="11.85546875" style="44" customWidth="1"/>
    <col min="7183" max="7183" width="11.85546875" style="44" bestFit="1" customWidth="1"/>
    <col min="7184" max="7184" width="16.42578125" style="44" customWidth="1"/>
    <col min="7185" max="7421" width="9.140625" style="44"/>
    <col min="7422" max="7422" width="5.5703125" style="44" bestFit="1" customWidth="1"/>
    <col min="7423" max="7423" width="40.28515625" style="44" customWidth="1"/>
    <col min="7424" max="7424" width="10.5703125" style="44" bestFit="1" customWidth="1"/>
    <col min="7425" max="7425" width="20.42578125" style="44" customWidth="1"/>
    <col min="7426" max="7427" width="9.5703125" style="44" bestFit="1" customWidth="1"/>
    <col min="7428" max="7428" width="11.85546875" style="44" customWidth="1"/>
    <col min="7429" max="7429" width="10.7109375" style="44" bestFit="1" customWidth="1"/>
    <col min="7430" max="7435" width="0" style="44" hidden="1" customWidth="1"/>
    <col min="7436" max="7436" width="10" style="44" bestFit="1" customWidth="1"/>
    <col min="7437" max="7438" width="11.85546875" style="44" customWidth="1"/>
    <col min="7439" max="7439" width="11.85546875" style="44" bestFit="1" customWidth="1"/>
    <col min="7440" max="7440" width="16.42578125" style="44" customWidth="1"/>
    <col min="7441" max="7677" width="9.140625" style="44"/>
    <col min="7678" max="7678" width="5.5703125" style="44" bestFit="1" customWidth="1"/>
    <col min="7679" max="7679" width="40.28515625" style="44" customWidth="1"/>
    <col min="7680" max="7680" width="10.5703125" style="44" bestFit="1" customWidth="1"/>
    <col min="7681" max="7681" width="20.42578125" style="44" customWidth="1"/>
    <col min="7682" max="7683" width="9.5703125" style="44" bestFit="1" customWidth="1"/>
    <col min="7684" max="7684" width="11.85546875" style="44" customWidth="1"/>
    <col min="7685" max="7685" width="10.7109375" style="44" bestFit="1" customWidth="1"/>
    <col min="7686" max="7691" width="0" style="44" hidden="1" customWidth="1"/>
    <col min="7692" max="7692" width="10" style="44" bestFit="1" customWidth="1"/>
    <col min="7693" max="7694" width="11.85546875" style="44" customWidth="1"/>
    <col min="7695" max="7695" width="11.85546875" style="44" bestFit="1" customWidth="1"/>
    <col min="7696" max="7696" width="16.42578125" style="44" customWidth="1"/>
    <col min="7697" max="7933" width="9.140625" style="44"/>
    <col min="7934" max="7934" width="5.5703125" style="44" bestFit="1" customWidth="1"/>
    <col min="7935" max="7935" width="40.28515625" style="44" customWidth="1"/>
    <col min="7936" max="7936" width="10.5703125" style="44" bestFit="1" customWidth="1"/>
    <col min="7937" max="7937" width="20.42578125" style="44" customWidth="1"/>
    <col min="7938" max="7939" width="9.5703125" style="44" bestFit="1" customWidth="1"/>
    <col min="7940" max="7940" width="11.85546875" style="44" customWidth="1"/>
    <col min="7941" max="7941" width="10.7109375" style="44" bestFit="1" customWidth="1"/>
    <col min="7942" max="7947" width="0" style="44" hidden="1" customWidth="1"/>
    <col min="7948" max="7948" width="10" style="44" bestFit="1" customWidth="1"/>
    <col min="7949" max="7950" width="11.85546875" style="44" customWidth="1"/>
    <col min="7951" max="7951" width="11.85546875" style="44" bestFit="1" customWidth="1"/>
    <col min="7952" max="7952" width="16.42578125" style="44" customWidth="1"/>
    <col min="7953" max="8189" width="9.140625" style="44"/>
    <col min="8190" max="8190" width="5.5703125" style="44" bestFit="1" customWidth="1"/>
    <col min="8191" max="8191" width="40.28515625" style="44" customWidth="1"/>
    <col min="8192" max="8192" width="10.5703125" style="44" bestFit="1" customWidth="1"/>
    <col min="8193" max="8193" width="20.42578125" style="44" customWidth="1"/>
    <col min="8194" max="8195" width="9.5703125" style="44" bestFit="1" customWidth="1"/>
    <col min="8196" max="8196" width="11.85546875" style="44" customWidth="1"/>
    <col min="8197" max="8197" width="10.7109375" style="44" bestFit="1" customWidth="1"/>
    <col min="8198" max="8203" width="0" style="44" hidden="1" customWidth="1"/>
    <col min="8204" max="8204" width="10" style="44" bestFit="1" customWidth="1"/>
    <col min="8205" max="8206" width="11.85546875" style="44" customWidth="1"/>
    <col min="8207" max="8207" width="11.85546875" style="44" bestFit="1" customWidth="1"/>
    <col min="8208" max="8208" width="16.42578125" style="44" customWidth="1"/>
    <col min="8209" max="8445" width="9.140625" style="44"/>
    <col min="8446" max="8446" width="5.5703125" style="44" bestFit="1" customWidth="1"/>
    <col min="8447" max="8447" width="40.28515625" style="44" customWidth="1"/>
    <col min="8448" max="8448" width="10.5703125" style="44" bestFit="1" customWidth="1"/>
    <col min="8449" max="8449" width="20.42578125" style="44" customWidth="1"/>
    <col min="8450" max="8451" width="9.5703125" style="44" bestFit="1" customWidth="1"/>
    <col min="8452" max="8452" width="11.85546875" style="44" customWidth="1"/>
    <col min="8453" max="8453" width="10.7109375" style="44" bestFit="1" customWidth="1"/>
    <col min="8454" max="8459" width="0" style="44" hidden="1" customWidth="1"/>
    <col min="8460" max="8460" width="10" style="44" bestFit="1" customWidth="1"/>
    <col min="8461" max="8462" width="11.85546875" style="44" customWidth="1"/>
    <col min="8463" max="8463" width="11.85546875" style="44" bestFit="1" customWidth="1"/>
    <col min="8464" max="8464" width="16.42578125" style="44" customWidth="1"/>
    <col min="8465" max="8701" width="9.140625" style="44"/>
    <col min="8702" max="8702" width="5.5703125" style="44" bestFit="1" customWidth="1"/>
    <col min="8703" max="8703" width="40.28515625" style="44" customWidth="1"/>
    <col min="8704" max="8704" width="10.5703125" style="44" bestFit="1" customWidth="1"/>
    <col min="8705" max="8705" width="20.42578125" style="44" customWidth="1"/>
    <col min="8706" max="8707" width="9.5703125" style="44" bestFit="1" customWidth="1"/>
    <col min="8708" max="8708" width="11.85546875" style="44" customWidth="1"/>
    <col min="8709" max="8709" width="10.7109375" style="44" bestFit="1" customWidth="1"/>
    <col min="8710" max="8715" width="0" style="44" hidden="1" customWidth="1"/>
    <col min="8716" max="8716" width="10" style="44" bestFit="1" customWidth="1"/>
    <col min="8717" max="8718" width="11.85546875" style="44" customWidth="1"/>
    <col min="8719" max="8719" width="11.85546875" style="44" bestFit="1" customWidth="1"/>
    <col min="8720" max="8720" width="16.42578125" style="44" customWidth="1"/>
    <col min="8721" max="8957" width="9.140625" style="44"/>
    <col min="8958" max="8958" width="5.5703125" style="44" bestFit="1" customWidth="1"/>
    <col min="8959" max="8959" width="40.28515625" style="44" customWidth="1"/>
    <col min="8960" max="8960" width="10.5703125" style="44" bestFit="1" customWidth="1"/>
    <col min="8961" max="8961" width="20.42578125" style="44" customWidth="1"/>
    <col min="8962" max="8963" width="9.5703125" style="44" bestFit="1" customWidth="1"/>
    <col min="8964" max="8964" width="11.85546875" style="44" customWidth="1"/>
    <col min="8965" max="8965" width="10.7109375" style="44" bestFit="1" customWidth="1"/>
    <col min="8966" max="8971" width="0" style="44" hidden="1" customWidth="1"/>
    <col min="8972" max="8972" width="10" style="44" bestFit="1" customWidth="1"/>
    <col min="8973" max="8974" width="11.85546875" style="44" customWidth="1"/>
    <col min="8975" max="8975" width="11.85546875" style="44" bestFit="1" customWidth="1"/>
    <col min="8976" max="8976" width="16.42578125" style="44" customWidth="1"/>
    <col min="8977" max="9213" width="9.140625" style="44"/>
    <col min="9214" max="9214" width="5.5703125" style="44" bestFit="1" customWidth="1"/>
    <col min="9215" max="9215" width="40.28515625" style="44" customWidth="1"/>
    <col min="9216" max="9216" width="10.5703125" style="44" bestFit="1" customWidth="1"/>
    <col min="9217" max="9217" width="20.42578125" style="44" customWidth="1"/>
    <col min="9218" max="9219" width="9.5703125" style="44" bestFit="1" customWidth="1"/>
    <col min="9220" max="9220" width="11.85546875" style="44" customWidth="1"/>
    <col min="9221" max="9221" width="10.7109375" style="44" bestFit="1" customWidth="1"/>
    <col min="9222" max="9227" width="0" style="44" hidden="1" customWidth="1"/>
    <col min="9228" max="9228" width="10" style="44" bestFit="1" customWidth="1"/>
    <col min="9229" max="9230" width="11.85546875" style="44" customWidth="1"/>
    <col min="9231" max="9231" width="11.85546875" style="44" bestFit="1" customWidth="1"/>
    <col min="9232" max="9232" width="16.42578125" style="44" customWidth="1"/>
    <col min="9233" max="9469" width="9.140625" style="44"/>
    <col min="9470" max="9470" width="5.5703125" style="44" bestFit="1" customWidth="1"/>
    <col min="9471" max="9471" width="40.28515625" style="44" customWidth="1"/>
    <col min="9472" max="9472" width="10.5703125" style="44" bestFit="1" customWidth="1"/>
    <col min="9473" max="9473" width="20.42578125" style="44" customWidth="1"/>
    <col min="9474" max="9475" width="9.5703125" style="44" bestFit="1" customWidth="1"/>
    <col min="9476" max="9476" width="11.85546875" style="44" customWidth="1"/>
    <col min="9477" max="9477" width="10.7109375" style="44" bestFit="1" customWidth="1"/>
    <col min="9478" max="9483" width="0" style="44" hidden="1" customWidth="1"/>
    <col min="9484" max="9484" width="10" style="44" bestFit="1" customWidth="1"/>
    <col min="9485" max="9486" width="11.85546875" style="44" customWidth="1"/>
    <col min="9487" max="9487" width="11.85546875" style="44" bestFit="1" customWidth="1"/>
    <col min="9488" max="9488" width="16.42578125" style="44" customWidth="1"/>
    <col min="9489" max="9725" width="9.140625" style="44"/>
    <col min="9726" max="9726" width="5.5703125" style="44" bestFit="1" customWidth="1"/>
    <col min="9727" max="9727" width="40.28515625" style="44" customWidth="1"/>
    <col min="9728" max="9728" width="10.5703125" style="44" bestFit="1" customWidth="1"/>
    <col min="9729" max="9729" width="20.42578125" style="44" customWidth="1"/>
    <col min="9730" max="9731" width="9.5703125" style="44" bestFit="1" customWidth="1"/>
    <col min="9732" max="9732" width="11.85546875" style="44" customWidth="1"/>
    <col min="9733" max="9733" width="10.7109375" style="44" bestFit="1" customWidth="1"/>
    <col min="9734" max="9739" width="0" style="44" hidden="1" customWidth="1"/>
    <col min="9740" max="9740" width="10" style="44" bestFit="1" customWidth="1"/>
    <col min="9741" max="9742" width="11.85546875" style="44" customWidth="1"/>
    <col min="9743" max="9743" width="11.85546875" style="44" bestFit="1" customWidth="1"/>
    <col min="9744" max="9744" width="16.42578125" style="44" customWidth="1"/>
    <col min="9745" max="9981" width="9.140625" style="44"/>
    <col min="9982" max="9982" width="5.5703125" style="44" bestFit="1" customWidth="1"/>
    <col min="9983" max="9983" width="40.28515625" style="44" customWidth="1"/>
    <col min="9984" max="9984" width="10.5703125" style="44" bestFit="1" customWidth="1"/>
    <col min="9985" max="9985" width="20.42578125" style="44" customWidth="1"/>
    <col min="9986" max="9987" width="9.5703125" style="44" bestFit="1" customWidth="1"/>
    <col min="9988" max="9988" width="11.85546875" style="44" customWidth="1"/>
    <col min="9989" max="9989" width="10.7109375" style="44" bestFit="1" customWidth="1"/>
    <col min="9990" max="9995" width="0" style="44" hidden="1" customWidth="1"/>
    <col min="9996" max="9996" width="10" style="44" bestFit="1" customWidth="1"/>
    <col min="9997" max="9998" width="11.85546875" style="44" customWidth="1"/>
    <col min="9999" max="9999" width="11.85546875" style="44" bestFit="1" customWidth="1"/>
    <col min="10000" max="10000" width="16.42578125" style="44" customWidth="1"/>
    <col min="10001" max="10237" width="9.140625" style="44"/>
    <col min="10238" max="10238" width="5.5703125" style="44" bestFit="1" customWidth="1"/>
    <col min="10239" max="10239" width="40.28515625" style="44" customWidth="1"/>
    <col min="10240" max="10240" width="10.5703125" style="44" bestFit="1" customWidth="1"/>
    <col min="10241" max="10241" width="20.42578125" style="44" customWidth="1"/>
    <col min="10242" max="10243" width="9.5703125" style="44" bestFit="1" customWidth="1"/>
    <col min="10244" max="10244" width="11.85546875" style="44" customWidth="1"/>
    <col min="10245" max="10245" width="10.7109375" style="44" bestFit="1" customWidth="1"/>
    <col min="10246" max="10251" width="0" style="44" hidden="1" customWidth="1"/>
    <col min="10252" max="10252" width="10" style="44" bestFit="1" customWidth="1"/>
    <col min="10253" max="10254" width="11.85546875" style="44" customWidth="1"/>
    <col min="10255" max="10255" width="11.85546875" style="44" bestFit="1" customWidth="1"/>
    <col min="10256" max="10256" width="16.42578125" style="44" customWidth="1"/>
    <col min="10257" max="10493" width="9.140625" style="44"/>
    <col min="10494" max="10494" width="5.5703125" style="44" bestFit="1" customWidth="1"/>
    <col min="10495" max="10495" width="40.28515625" style="44" customWidth="1"/>
    <col min="10496" max="10496" width="10.5703125" style="44" bestFit="1" customWidth="1"/>
    <col min="10497" max="10497" width="20.42578125" style="44" customWidth="1"/>
    <col min="10498" max="10499" width="9.5703125" style="44" bestFit="1" customWidth="1"/>
    <col min="10500" max="10500" width="11.85546875" style="44" customWidth="1"/>
    <col min="10501" max="10501" width="10.7109375" style="44" bestFit="1" customWidth="1"/>
    <col min="10502" max="10507" width="0" style="44" hidden="1" customWidth="1"/>
    <col min="10508" max="10508" width="10" style="44" bestFit="1" customWidth="1"/>
    <col min="10509" max="10510" width="11.85546875" style="44" customWidth="1"/>
    <col min="10511" max="10511" width="11.85546875" style="44" bestFit="1" customWidth="1"/>
    <col min="10512" max="10512" width="16.42578125" style="44" customWidth="1"/>
    <col min="10513" max="10749" width="9.140625" style="44"/>
    <col min="10750" max="10750" width="5.5703125" style="44" bestFit="1" customWidth="1"/>
    <col min="10751" max="10751" width="40.28515625" style="44" customWidth="1"/>
    <col min="10752" max="10752" width="10.5703125" style="44" bestFit="1" customWidth="1"/>
    <col min="10753" max="10753" width="20.42578125" style="44" customWidth="1"/>
    <col min="10754" max="10755" width="9.5703125" style="44" bestFit="1" customWidth="1"/>
    <col min="10756" max="10756" width="11.85546875" style="44" customWidth="1"/>
    <col min="10757" max="10757" width="10.7109375" style="44" bestFit="1" customWidth="1"/>
    <col min="10758" max="10763" width="0" style="44" hidden="1" customWidth="1"/>
    <col min="10764" max="10764" width="10" style="44" bestFit="1" customWidth="1"/>
    <col min="10765" max="10766" width="11.85546875" style="44" customWidth="1"/>
    <col min="10767" max="10767" width="11.85546875" style="44" bestFit="1" customWidth="1"/>
    <col min="10768" max="10768" width="16.42578125" style="44" customWidth="1"/>
    <col min="10769" max="11005" width="9.140625" style="44"/>
    <col min="11006" max="11006" width="5.5703125" style="44" bestFit="1" customWidth="1"/>
    <col min="11007" max="11007" width="40.28515625" style="44" customWidth="1"/>
    <col min="11008" max="11008" width="10.5703125" style="44" bestFit="1" customWidth="1"/>
    <col min="11009" max="11009" width="20.42578125" style="44" customWidth="1"/>
    <col min="11010" max="11011" width="9.5703125" style="44" bestFit="1" customWidth="1"/>
    <col min="11012" max="11012" width="11.85546875" style="44" customWidth="1"/>
    <col min="11013" max="11013" width="10.7109375" style="44" bestFit="1" customWidth="1"/>
    <col min="11014" max="11019" width="0" style="44" hidden="1" customWidth="1"/>
    <col min="11020" max="11020" width="10" style="44" bestFit="1" customWidth="1"/>
    <col min="11021" max="11022" width="11.85546875" style="44" customWidth="1"/>
    <col min="11023" max="11023" width="11.85546875" style="44" bestFit="1" customWidth="1"/>
    <col min="11024" max="11024" width="16.42578125" style="44" customWidth="1"/>
    <col min="11025" max="11261" width="9.140625" style="44"/>
    <col min="11262" max="11262" width="5.5703125" style="44" bestFit="1" customWidth="1"/>
    <col min="11263" max="11263" width="40.28515625" style="44" customWidth="1"/>
    <col min="11264" max="11264" width="10.5703125" style="44" bestFit="1" customWidth="1"/>
    <col min="11265" max="11265" width="20.42578125" style="44" customWidth="1"/>
    <col min="11266" max="11267" width="9.5703125" style="44" bestFit="1" customWidth="1"/>
    <col min="11268" max="11268" width="11.85546875" style="44" customWidth="1"/>
    <col min="11269" max="11269" width="10.7109375" style="44" bestFit="1" customWidth="1"/>
    <col min="11270" max="11275" width="0" style="44" hidden="1" customWidth="1"/>
    <col min="11276" max="11276" width="10" style="44" bestFit="1" customWidth="1"/>
    <col min="11277" max="11278" width="11.85546875" style="44" customWidth="1"/>
    <col min="11279" max="11279" width="11.85546875" style="44" bestFit="1" customWidth="1"/>
    <col min="11280" max="11280" width="16.42578125" style="44" customWidth="1"/>
    <col min="11281" max="11517" width="9.140625" style="44"/>
    <col min="11518" max="11518" width="5.5703125" style="44" bestFit="1" customWidth="1"/>
    <col min="11519" max="11519" width="40.28515625" style="44" customWidth="1"/>
    <col min="11520" max="11520" width="10.5703125" style="44" bestFit="1" customWidth="1"/>
    <col min="11521" max="11521" width="20.42578125" style="44" customWidth="1"/>
    <col min="11522" max="11523" width="9.5703125" style="44" bestFit="1" customWidth="1"/>
    <col min="11524" max="11524" width="11.85546875" style="44" customWidth="1"/>
    <col min="11525" max="11525" width="10.7109375" style="44" bestFit="1" customWidth="1"/>
    <col min="11526" max="11531" width="0" style="44" hidden="1" customWidth="1"/>
    <col min="11532" max="11532" width="10" style="44" bestFit="1" customWidth="1"/>
    <col min="11533" max="11534" width="11.85546875" style="44" customWidth="1"/>
    <col min="11535" max="11535" width="11.85546875" style="44" bestFit="1" customWidth="1"/>
    <col min="11536" max="11536" width="16.42578125" style="44" customWidth="1"/>
    <col min="11537" max="11773" width="9.140625" style="44"/>
    <col min="11774" max="11774" width="5.5703125" style="44" bestFit="1" customWidth="1"/>
    <col min="11775" max="11775" width="40.28515625" style="44" customWidth="1"/>
    <col min="11776" max="11776" width="10.5703125" style="44" bestFit="1" customWidth="1"/>
    <col min="11777" max="11777" width="20.42578125" style="44" customWidth="1"/>
    <col min="11778" max="11779" width="9.5703125" style="44" bestFit="1" customWidth="1"/>
    <col min="11780" max="11780" width="11.85546875" style="44" customWidth="1"/>
    <col min="11781" max="11781" width="10.7109375" style="44" bestFit="1" customWidth="1"/>
    <col min="11782" max="11787" width="0" style="44" hidden="1" customWidth="1"/>
    <col min="11788" max="11788" width="10" style="44" bestFit="1" customWidth="1"/>
    <col min="11789" max="11790" width="11.85546875" style="44" customWidth="1"/>
    <col min="11791" max="11791" width="11.85546875" style="44" bestFit="1" customWidth="1"/>
    <col min="11792" max="11792" width="16.42578125" style="44" customWidth="1"/>
    <col min="11793" max="12029" width="9.140625" style="44"/>
    <col min="12030" max="12030" width="5.5703125" style="44" bestFit="1" customWidth="1"/>
    <col min="12031" max="12031" width="40.28515625" style="44" customWidth="1"/>
    <col min="12032" max="12032" width="10.5703125" style="44" bestFit="1" customWidth="1"/>
    <col min="12033" max="12033" width="20.42578125" style="44" customWidth="1"/>
    <col min="12034" max="12035" width="9.5703125" style="44" bestFit="1" customWidth="1"/>
    <col min="12036" max="12036" width="11.85546875" style="44" customWidth="1"/>
    <col min="12037" max="12037" width="10.7109375" style="44" bestFit="1" customWidth="1"/>
    <col min="12038" max="12043" width="0" style="44" hidden="1" customWidth="1"/>
    <col min="12044" max="12044" width="10" style="44" bestFit="1" customWidth="1"/>
    <col min="12045" max="12046" width="11.85546875" style="44" customWidth="1"/>
    <col min="12047" max="12047" width="11.85546875" style="44" bestFit="1" customWidth="1"/>
    <col min="12048" max="12048" width="16.42578125" style="44" customWidth="1"/>
    <col min="12049" max="12285" width="9.140625" style="44"/>
    <col min="12286" max="12286" width="5.5703125" style="44" bestFit="1" customWidth="1"/>
    <col min="12287" max="12287" width="40.28515625" style="44" customWidth="1"/>
    <col min="12288" max="12288" width="10.5703125" style="44" bestFit="1" customWidth="1"/>
    <col min="12289" max="12289" width="20.42578125" style="44" customWidth="1"/>
    <col min="12290" max="12291" width="9.5703125" style="44" bestFit="1" customWidth="1"/>
    <col min="12292" max="12292" width="11.85546875" style="44" customWidth="1"/>
    <col min="12293" max="12293" width="10.7109375" style="44" bestFit="1" customWidth="1"/>
    <col min="12294" max="12299" width="0" style="44" hidden="1" customWidth="1"/>
    <col min="12300" max="12300" width="10" style="44" bestFit="1" customWidth="1"/>
    <col min="12301" max="12302" width="11.85546875" style="44" customWidth="1"/>
    <col min="12303" max="12303" width="11.85546875" style="44" bestFit="1" customWidth="1"/>
    <col min="12304" max="12304" width="16.42578125" style="44" customWidth="1"/>
    <col min="12305" max="12541" width="9.140625" style="44"/>
    <col min="12542" max="12542" width="5.5703125" style="44" bestFit="1" customWidth="1"/>
    <col min="12543" max="12543" width="40.28515625" style="44" customWidth="1"/>
    <col min="12544" max="12544" width="10.5703125" style="44" bestFit="1" customWidth="1"/>
    <col min="12545" max="12545" width="20.42578125" style="44" customWidth="1"/>
    <col min="12546" max="12547" width="9.5703125" style="44" bestFit="1" customWidth="1"/>
    <col min="12548" max="12548" width="11.85546875" style="44" customWidth="1"/>
    <col min="12549" max="12549" width="10.7109375" style="44" bestFit="1" customWidth="1"/>
    <col min="12550" max="12555" width="0" style="44" hidden="1" customWidth="1"/>
    <col min="12556" max="12556" width="10" style="44" bestFit="1" customWidth="1"/>
    <col min="12557" max="12558" width="11.85546875" style="44" customWidth="1"/>
    <col min="12559" max="12559" width="11.85546875" style="44" bestFit="1" customWidth="1"/>
    <col min="12560" max="12560" width="16.42578125" style="44" customWidth="1"/>
    <col min="12561" max="12797" width="9.140625" style="44"/>
    <col min="12798" max="12798" width="5.5703125" style="44" bestFit="1" customWidth="1"/>
    <col min="12799" max="12799" width="40.28515625" style="44" customWidth="1"/>
    <col min="12800" max="12800" width="10.5703125" style="44" bestFit="1" customWidth="1"/>
    <col min="12801" max="12801" width="20.42578125" style="44" customWidth="1"/>
    <col min="12802" max="12803" width="9.5703125" style="44" bestFit="1" customWidth="1"/>
    <col min="12804" max="12804" width="11.85546875" style="44" customWidth="1"/>
    <col min="12805" max="12805" width="10.7109375" style="44" bestFit="1" customWidth="1"/>
    <col min="12806" max="12811" width="0" style="44" hidden="1" customWidth="1"/>
    <col min="12812" max="12812" width="10" style="44" bestFit="1" customWidth="1"/>
    <col min="12813" max="12814" width="11.85546875" style="44" customWidth="1"/>
    <col min="12815" max="12815" width="11.85546875" style="44" bestFit="1" customWidth="1"/>
    <col min="12816" max="12816" width="16.42578125" style="44" customWidth="1"/>
    <col min="12817" max="13053" width="9.140625" style="44"/>
    <col min="13054" max="13054" width="5.5703125" style="44" bestFit="1" customWidth="1"/>
    <col min="13055" max="13055" width="40.28515625" style="44" customWidth="1"/>
    <col min="13056" max="13056" width="10.5703125" style="44" bestFit="1" customWidth="1"/>
    <col min="13057" max="13057" width="20.42578125" style="44" customWidth="1"/>
    <col min="13058" max="13059" width="9.5703125" style="44" bestFit="1" customWidth="1"/>
    <col min="13060" max="13060" width="11.85546875" style="44" customWidth="1"/>
    <col min="13061" max="13061" width="10.7109375" style="44" bestFit="1" customWidth="1"/>
    <col min="13062" max="13067" width="0" style="44" hidden="1" customWidth="1"/>
    <col min="13068" max="13068" width="10" style="44" bestFit="1" customWidth="1"/>
    <col min="13069" max="13070" width="11.85546875" style="44" customWidth="1"/>
    <col min="13071" max="13071" width="11.85546875" style="44" bestFit="1" customWidth="1"/>
    <col min="13072" max="13072" width="16.42578125" style="44" customWidth="1"/>
    <col min="13073" max="13309" width="9.140625" style="44"/>
    <col min="13310" max="13310" width="5.5703125" style="44" bestFit="1" customWidth="1"/>
    <col min="13311" max="13311" width="40.28515625" style="44" customWidth="1"/>
    <col min="13312" max="13312" width="10.5703125" style="44" bestFit="1" customWidth="1"/>
    <col min="13313" max="13313" width="20.42578125" style="44" customWidth="1"/>
    <col min="13314" max="13315" width="9.5703125" style="44" bestFit="1" customWidth="1"/>
    <col min="13316" max="13316" width="11.85546875" style="44" customWidth="1"/>
    <col min="13317" max="13317" width="10.7109375" style="44" bestFit="1" customWidth="1"/>
    <col min="13318" max="13323" width="0" style="44" hidden="1" customWidth="1"/>
    <col min="13324" max="13324" width="10" style="44" bestFit="1" customWidth="1"/>
    <col min="13325" max="13326" width="11.85546875" style="44" customWidth="1"/>
    <col min="13327" max="13327" width="11.85546875" style="44" bestFit="1" customWidth="1"/>
    <col min="13328" max="13328" width="16.42578125" style="44" customWidth="1"/>
    <col min="13329" max="13565" width="9.140625" style="44"/>
    <col min="13566" max="13566" width="5.5703125" style="44" bestFit="1" customWidth="1"/>
    <col min="13567" max="13567" width="40.28515625" style="44" customWidth="1"/>
    <col min="13568" max="13568" width="10.5703125" style="44" bestFit="1" customWidth="1"/>
    <col min="13569" max="13569" width="20.42578125" style="44" customWidth="1"/>
    <col min="13570" max="13571" width="9.5703125" style="44" bestFit="1" customWidth="1"/>
    <col min="13572" max="13572" width="11.85546875" style="44" customWidth="1"/>
    <col min="13573" max="13573" width="10.7109375" style="44" bestFit="1" customWidth="1"/>
    <col min="13574" max="13579" width="0" style="44" hidden="1" customWidth="1"/>
    <col min="13580" max="13580" width="10" style="44" bestFit="1" customWidth="1"/>
    <col min="13581" max="13582" width="11.85546875" style="44" customWidth="1"/>
    <col min="13583" max="13583" width="11.85546875" style="44" bestFit="1" customWidth="1"/>
    <col min="13584" max="13584" width="16.42578125" style="44" customWidth="1"/>
    <col min="13585" max="13821" width="9.140625" style="44"/>
    <col min="13822" max="13822" width="5.5703125" style="44" bestFit="1" customWidth="1"/>
    <col min="13823" max="13823" width="40.28515625" style="44" customWidth="1"/>
    <col min="13824" max="13824" width="10.5703125" style="44" bestFit="1" customWidth="1"/>
    <col min="13825" max="13825" width="20.42578125" style="44" customWidth="1"/>
    <col min="13826" max="13827" width="9.5703125" style="44" bestFit="1" customWidth="1"/>
    <col min="13828" max="13828" width="11.85546875" style="44" customWidth="1"/>
    <col min="13829" max="13829" width="10.7109375" style="44" bestFit="1" customWidth="1"/>
    <col min="13830" max="13835" width="0" style="44" hidden="1" customWidth="1"/>
    <col min="13836" max="13836" width="10" style="44" bestFit="1" customWidth="1"/>
    <col min="13837" max="13838" width="11.85546875" style="44" customWidth="1"/>
    <col min="13839" max="13839" width="11.85546875" style="44" bestFit="1" customWidth="1"/>
    <col min="13840" max="13840" width="16.42578125" style="44" customWidth="1"/>
    <col min="13841" max="14077" width="9.140625" style="44"/>
    <col min="14078" max="14078" width="5.5703125" style="44" bestFit="1" customWidth="1"/>
    <col min="14079" max="14079" width="40.28515625" style="44" customWidth="1"/>
    <col min="14080" max="14080" width="10.5703125" style="44" bestFit="1" customWidth="1"/>
    <col min="14081" max="14081" width="20.42578125" style="44" customWidth="1"/>
    <col min="14082" max="14083" width="9.5703125" style="44" bestFit="1" customWidth="1"/>
    <col min="14084" max="14084" width="11.85546875" style="44" customWidth="1"/>
    <col min="14085" max="14085" width="10.7109375" style="44" bestFit="1" customWidth="1"/>
    <col min="14086" max="14091" width="0" style="44" hidden="1" customWidth="1"/>
    <col min="14092" max="14092" width="10" style="44" bestFit="1" customWidth="1"/>
    <col min="14093" max="14094" width="11.85546875" style="44" customWidth="1"/>
    <col min="14095" max="14095" width="11.85546875" style="44" bestFit="1" customWidth="1"/>
    <col min="14096" max="14096" width="16.42578125" style="44" customWidth="1"/>
    <col min="14097" max="14333" width="9.140625" style="44"/>
    <col min="14334" max="14334" width="5.5703125" style="44" bestFit="1" customWidth="1"/>
    <col min="14335" max="14335" width="40.28515625" style="44" customWidth="1"/>
    <col min="14336" max="14336" width="10.5703125" style="44" bestFit="1" customWidth="1"/>
    <col min="14337" max="14337" width="20.42578125" style="44" customWidth="1"/>
    <col min="14338" max="14339" width="9.5703125" style="44" bestFit="1" customWidth="1"/>
    <col min="14340" max="14340" width="11.85546875" style="44" customWidth="1"/>
    <col min="14341" max="14341" width="10.7109375" style="44" bestFit="1" customWidth="1"/>
    <col min="14342" max="14347" width="0" style="44" hidden="1" customWidth="1"/>
    <col min="14348" max="14348" width="10" style="44" bestFit="1" customWidth="1"/>
    <col min="14349" max="14350" width="11.85546875" style="44" customWidth="1"/>
    <col min="14351" max="14351" width="11.85546875" style="44" bestFit="1" customWidth="1"/>
    <col min="14352" max="14352" width="16.42578125" style="44" customWidth="1"/>
    <col min="14353" max="14589" width="9.140625" style="44"/>
    <col min="14590" max="14590" width="5.5703125" style="44" bestFit="1" customWidth="1"/>
    <col min="14591" max="14591" width="40.28515625" style="44" customWidth="1"/>
    <col min="14592" max="14592" width="10.5703125" style="44" bestFit="1" customWidth="1"/>
    <col min="14593" max="14593" width="20.42578125" style="44" customWidth="1"/>
    <col min="14594" max="14595" width="9.5703125" style="44" bestFit="1" customWidth="1"/>
    <col min="14596" max="14596" width="11.85546875" style="44" customWidth="1"/>
    <col min="14597" max="14597" width="10.7109375" style="44" bestFit="1" customWidth="1"/>
    <col min="14598" max="14603" width="0" style="44" hidden="1" customWidth="1"/>
    <col min="14604" max="14604" width="10" style="44" bestFit="1" customWidth="1"/>
    <col min="14605" max="14606" width="11.85546875" style="44" customWidth="1"/>
    <col min="14607" max="14607" width="11.85546875" style="44" bestFit="1" customWidth="1"/>
    <col min="14608" max="14608" width="16.42578125" style="44" customWidth="1"/>
    <col min="14609" max="14845" width="9.140625" style="44"/>
    <col min="14846" max="14846" width="5.5703125" style="44" bestFit="1" customWidth="1"/>
    <col min="14847" max="14847" width="40.28515625" style="44" customWidth="1"/>
    <col min="14848" max="14848" width="10.5703125" style="44" bestFit="1" customWidth="1"/>
    <col min="14849" max="14849" width="20.42578125" style="44" customWidth="1"/>
    <col min="14850" max="14851" width="9.5703125" style="44" bestFit="1" customWidth="1"/>
    <col min="14852" max="14852" width="11.85546875" style="44" customWidth="1"/>
    <col min="14853" max="14853" width="10.7109375" style="44" bestFit="1" customWidth="1"/>
    <col min="14854" max="14859" width="0" style="44" hidden="1" customWidth="1"/>
    <col min="14860" max="14860" width="10" style="44" bestFit="1" customWidth="1"/>
    <col min="14861" max="14862" width="11.85546875" style="44" customWidth="1"/>
    <col min="14863" max="14863" width="11.85546875" style="44" bestFit="1" customWidth="1"/>
    <col min="14864" max="14864" width="16.42578125" style="44" customWidth="1"/>
    <col min="14865" max="15101" width="9.140625" style="44"/>
    <col min="15102" max="15102" width="5.5703125" style="44" bestFit="1" customWidth="1"/>
    <col min="15103" max="15103" width="40.28515625" style="44" customWidth="1"/>
    <col min="15104" max="15104" width="10.5703125" style="44" bestFit="1" customWidth="1"/>
    <col min="15105" max="15105" width="20.42578125" style="44" customWidth="1"/>
    <col min="15106" max="15107" width="9.5703125" style="44" bestFit="1" customWidth="1"/>
    <col min="15108" max="15108" width="11.85546875" style="44" customWidth="1"/>
    <col min="15109" max="15109" width="10.7109375" style="44" bestFit="1" customWidth="1"/>
    <col min="15110" max="15115" width="0" style="44" hidden="1" customWidth="1"/>
    <col min="15116" max="15116" width="10" style="44" bestFit="1" customWidth="1"/>
    <col min="15117" max="15118" width="11.85546875" style="44" customWidth="1"/>
    <col min="15119" max="15119" width="11.85546875" style="44" bestFit="1" customWidth="1"/>
    <col min="15120" max="15120" width="16.42578125" style="44" customWidth="1"/>
    <col min="15121" max="15357" width="9.140625" style="44"/>
    <col min="15358" max="15358" width="5.5703125" style="44" bestFit="1" customWidth="1"/>
    <col min="15359" max="15359" width="40.28515625" style="44" customWidth="1"/>
    <col min="15360" max="15360" width="10.5703125" style="44" bestFit="1" customWidth="1"/>
    <col min="15361" max="15361" width="20.42578125" style="44" customWidth="1"/>
    <col min="15362" max="15363" width="9.5703125" style="44" bestFit="1" customWidth="1"/>
    <col min="15364" max="15364" width="11.85546875" style="44" customWidth="1"/>
    <col min="15365" max="15365" width="10.7109375" style="44" bestFit="1" customWidth="1"/>
    <col min="15366" max="15371" width="0" style="44" hidden="1" customWidth="1"/>
    <col min="15372" max="15372" width="10" style="44" bestFit="1" customWidth="1"/>
    <col min="15373" max="15374" width="11.85546875" style="44" customWidth="1"/>
    <col min="15375" max="15375" width="11.85546875" style="44" bestFit="1" customWidth="1"/>
    <col min="15376" max="15376" width="16.42578125" style="44" customWidth="1"/>
    <col min="15377" max="15613" width="9.140625" style="44"/>
    <col min="15614" max="15614" width="5.5703125" style="44" bestFit="1" customWidth="1"/>
    <col min="15615" max="15615" width="40.28515625" style="44" customWidth="1"/>
    <col min="15616" max="15616" width="10.5703125" style="44" bestFit="1" customWidth="1"/>
    <col min="15617" max="15617" width="20.42578125" style="44" customWidth="1"/>
    <col min="15618" max="15619" width="9.5703125" style="44" bestFit="1" customWidth="1"/>
    <col min="15620" max="15620" width="11.85546875" style="44" customWidth="1"/>
    <col min="15621" max="15621" width="10.7109375" style="44" bestFit="1" customWidth="1"/>
    <col min="15622" max="15627" width="0" style="44" hidden="1" customWidth="1"/>
    <col min="15628" max="15628" width="10" style="44" bestFit="1" customWidth="1"/>
    <col min="15629" max="15630" width="11.85546875" style="44" customWidth="1"/>
    <col min="15631" max="15631" width="11.85546875" style="44" bestFit="1" customWidth="1"/>
    <col min="15632" max="15632" width="16.42578125" style="44" customWidth="1"/>
    <col min="15633" max="15869" width="9.140625" style="44"/>
    <col min="15870" max="15870" width="5.5703125" style="44" bestFit="1" customWidth="1"/>
    <col min="15871" max="15871" width="40.28515625" style="44" customWidth="1"/>
    <col min="15872" max="15872" width="10.5703125" style="44" bestFit="1" customWidth="1"/>
    <col min="15873" max="15873" width="20.42578125" style="44" customWidth="1"/>
    <col min="15874" max="15875" width="9.5703125" style="44" bestFit="1" customWidth="1"/>
    <col min="15876" max="15876" width="11.85546875" style="44" customWidth="1"/>
    <col min="15877" max="15877" width="10.7109375" style="44" bestFit="1" customWidth="1"/>
    <col min="15878" max="15883" width="0" style="44" hidden="1" customWidth="1"/>
    <col min="15884" max="15884" width="10" style="44" bestFit="1" customWidth="1"/>
    <col min="15885" max="15886" width="11.85546875" style="44" customWidth="1"/>
    <col min="15887" max="15887" width="11.85546875" style="44" bestFit="1" customWidth="1"/>
    <col min="15888" max="15888" width="16.42578125" style="44" customWidth="1"/>
    <col min="15889" max="16125" width="9.140625" style="44"/>
    <col min="16126" max="16126" width="5.5703125" style="44" bestFit="1" customWidth="1"/>
    <col min="16127" max="16127" width="40.28515625" style="44" customWidth="1"/>
    <col min="16128" max="16128" width="10.5703125" style="44" bestFit="1" customWidth="1"/>
    <col min="16129" max="16129" width="20.42578125" style="44" customWidth="1"/>
    <col min="16130" max="16131" width="9.5703125" style="44" bestFit="1" customWidth="1"/>
    <col min="16132" max="16132" width="11.85546875" style="44" customWidth="1"/>
    <col min="16133" max="16133" width="10.7109375" style="44" bestFit="1" customWidth="1"/>
    <col min="16134" max="16139" width="0" style="44" hidden="1" customWidth="1"/>
    <col min="16140" max="16140" width="10" style="44" bestFit="1" customWidth="1"/>
    <col min="16141" max="16142" width="11.85546875" style="44" customWidth="1"/>
    <col min="16143" max="16143" width="11.85546875" style="44" bestFit="1" customWidth="1"/>
    <col min="16144" max="16144" width="16.42578125" style="44" customWidth="1"/>
    <col min="16145" max="16384" width="9.140625" style="44"/>
  </cols>
  <sheetData>
    <row r="1" spans="1:22" s="29" customFormat="1" ht="23.25">
      <c r="A1" s="160" t="s">
        <v>108</v>
      </c>
      <c r="B1" s="160"/>
      <c r="C1" s="160"/>
      <c r="D1" s="160"/>
      <c r="E1" s="160"/>
      <c r="F1" s="160"/>
      <c r="G1" s="160"/>
      <c r="H1" s="160"/>
      <c r="I1" s="160"/>
      <c r="J1" s="160"/>
      <c r="K1" s="160"/>
      <c r="L1" s="160"/>
      <c r="M1" s="160"/>
      <c r="N1" s="160"/>
      <c r="O1" s="160"/>
      <c r="P1" s="160"/>
    </row>
    <row r="2" spans="1:22" s="30" customFormat="1" ht="22.5" customHeight="1">
      <c r="A2" s="189" t="s">
        <v>107</v>
      </c>
      <c r="B2" s="189"/>
      <c r="C2" s="189"/>
      <c r="D2" s="189"/>
      <c r="E2" s="189"/>
      <c r="F2" s="189"/>
      <c r="G2" s="189"/>
      <c r="H2" s="189"/>
      <c r="I2" s="189"/>
      <c r="J2" s="189"/>
      <c r="K2" s="189"/>
      <c r="L2" s="189"/>
      <c r="M2" s="189"/>
      <c r="N2" s="189"/>
      <c r="O2" s="189"/>
      <c r="P2" s="189"/>
    </row>
    <row r="3" spans="1:22" s="32" customFormat="1" ht="23.25" customHeight="1">
      <c r="A3" s="31"/>
      <c r="B3" s="31"/>
      <c r="C3" s="31"/>
      <c r="D3" s="31"/>
      <c r="E3" s="31"/>
      <c r="F3" s="31"/>
      <c r="G3" s="31"/>
      <c r="H3" s="31"/>
      <c r="I3" s="31"/>
      <c r="J3" s="31"/>
      <c r="K3" s="161" t="s">
        <v>63</v>
      </c>
      <c r="L3" s="161"/>
      <c r="M3" s="161"/>
      <c r="N3" s="161"/>
      <c r="O3" s="161"/>
      <c r="P3" s="161"/>
    </row>
    <row r="4" spans="1:22" s="33" customFormat="1" ht="40.5" customHeight="1">
      <c r="A4" s="162" t="s">
        <v>1</v>
      </c>
      <c r="B4" s="162" t="s">
        <v>2</v>
      </c>
      <c r="C4" s="162" t="s">
        <v>64</v>
      </c>
      <c r="D4" s="166" t="s">
        <v>65</v>
      </c>
      <c r="E4" s="166"/>
      <c r="F4" s="162" t="s">
        <v>89</v>
      </c>
      <c r="G4" s="166" t="s">
        <v>66</v>
      </c>
      <c r="H4" s="166"/>
      <c r="I4" s="166" t="s">
        <v>91</v>
      </c>
      <c r="J4" s="166"/>
      <c r="K4" s="166"/>
      <c r="L4" s="167" t="s">
        <v>68</v>
      </c>
      <c r="M4" s="188" t="s">
        <v>69</v>
      </c>
      <c r="N4" s="188"/>
      <c r="O4" s="167" t="s">
        <v>70</v>
      </c>
      <c r="P4" s="169" t="s">
        <v>5</v>
      </c>
    </row>
    <row r="5" spans="1:22" s="33" customFormat="1" ht="35.25" customHeight="1">
      <c r="A5" s="190"/>
      <c r="B5" s="190"/>
      <c r="C5" s="190"/>
      <c r="D5" s="166" t="s">
        <v>71</v>
      </c>
      <c r="E5" s="166" t="s">
        <v>13</v>
      </c>
      <c r="F5" s="190"/>
      <c r="G5" s="166" t="s">
        <v>72</v>
      </c>
      <c r="H5" s="166" t="s">
        <v>90</v>
      </c>
      <c r="I5" s="166" t="s">
        <v>50</v>
      </c>
      <c r="J5" s="188" t="s">
        <v>67</v>
      </c>
      <c r="K5" s="188"/>
      <c r="L5" s="186"/>
      <c r="M5" s="188" t="s">
        <v>102</v>
      </c>
      <c r="N5" s="188" t="s">
        <v>103</v>
      </c>
      <c r="O5" s="186"/>
      <c r="P5" s="191"/>
    </row>
    <row r="6" spans="1:22" s="33" customFormat="1" ht="63">
      <c r="A6" s="163"/>
      <c r="B6" s="163"/>
      <c r="C6" s="163"/>
      <c r="D6" s="166"/>
      <c r="E6" s="166"/>
      <c r="F6" s="163"/>
      <c r="G6" s="166"/>
      <c r="H6" s="166"/>
      <c r="I6" s="166"/>
      <c r="J6" s="67" t="s">
        <v>93</v>
      </c>
      <c r="K6" s="67" t="s">
        <v>73</v>
      </c>
      <c r="L6" s="168"/>
      <c r="M6" s="188"/>
      <c r="N6" s="188"/>
      <c r="O6" s="168"/>
      <c r="P6" s="170"/>
    </row>
    <row r="7" spans="1:22" s="33" customFormat="1" ht="23.25">
      <c r="A7" s="34">
        <v>1</v>
      </c>
      <c r="B7" s="34">
        <v>2</v>
      </c>
      <c r="C7" s="34">
        <v>3</v>
      </c>
      <c r="D7" s="34">
        <v>4</v>
      </c>
      <c r="E7" s="34">
        <v>5</v>
      </c>
      <c r="F7" s="34"/>
      <c r="G7" s="34">
        <v>6</v>
      </c>
      <c r="H7" s="34">
        <v>7</v>
      </c>
      <c r="I7" s="34">
        <v>8</v>
      </c>
      <c r="J7" s="34">
        <v>5</v>
      </c>
      <c r="K7" s="34">
        <v>6</v>
      </c>
      <c r="L7" s="34">
        <v>9</v>
      </c>
      <c r="M7" s="34">
        <v>10</v>
      </c>
      <c r="N7" s="34">
        <v>11</v>
      </c>
      <c r="O7" s="34">
        <v>12</v>
      </c>
      <c r="P7" s="34">
        <v>13</v>
      </c>
    </row>
    <row r="8" spans="1:22" s="39" customFormat="1" ht="27" customHeight="1">
      <c r="A8" s="35" t="s">
        <v>74</v>
      </c>
      <c r="B8" s="36" t="s">
        <v>37</v>
      </c>
      <c r="C8" s="62"/>
      <c r="D8" s="36"/>
      <c r="E8" s="36"/>
      <c r="F8" s="36"/>
      <c r="G8" s="37">
        <f>+G9+G11</f>
        <v>487398.92200000002</v>
      </c>
      <c r="H8" s="37">
        <f>+H9+H11</f>
        <v>302159.755</v>
      </c>
      <c r="I8" s="70">
        <f>+I9+I11</f>
        <v>183736.75400000002</v>
      </c>
      <c r="J8" s="70">
        <f t="shared" ref="J8:O8" si="0">+J9+J11</f>
        <v>61353.983</v>
      </c>
      <c r="K8" s="37">
        <f t="shared" si="0"/>
        <v>131400</v>
      </c>
      <c r="L8" s="37">
        <f t="shared" si="0"/>
        <v>195053.33799999999</v>
      </c>
      <c r="M8" s="70">
        <f t="shared" si="0"/>
        <v>1075.8230000000001</v>
      </c>
      <c r="N8" s="70">
        <f t="shared" si="0"/>
        <v>14626</v>
      </c>
      <c r="O8" s="70">
        <f t="shared" si="0"/>
        <v>116822.92199999999</v>
      </c>
      <c r="P8" s="38"/>
      <c r="Q8" s="39">
        <f>+M8-N8</f>
        <v>-13550.177</v>
      </c>
    </row>
    <row r="9" spans="1:22" s="39" customFormat="1" ht="27" customHeight="1">
      <c r="A9" s="35">
        <v>1</v>
      </c>
      <c r="B9" s="36" t="s">
        <v>75</v>
      </c>
      <c r="C9" s="62"/>
      <c r="D9" s="36"/>
      <c r="E9" s="36"/>
      <c r="F9" s="36"/>
      <c r="G9" s="37">
        <f t="shared" ref="G9:I9" si="1">+G10</f>
        <v>385000</v>
      </c>
      <c r="H9" s="37">
        <f t="shared" si="1"/>
        <v>244029.755</v>
      </c>
      <c r="I9" s="70">
        <f t="shared" si="1"/>
        <v>162736.75400000002</v>
      </c>
      <c r="J9" s="70">
        <f t="shared" ref="J9" si="2">+J10</f>
        <v>52336.754000000001</v>
      </c>
      <c r="K9" s="37">
        <f t="shared" ref="K9" si="3">+K10</f>
        <v>110400</v>
      </c>
      <c r="L9" s="37">
        <f t="shared" ref="L9" si="4">+L10</f>
        <v>148110</v>
      </c>
      <c r="M9" s="70">
        <f t="shared" ref="M9" si="5">+M10</f>
        <v>0</v>
      </c>
      <c r="N9" s="70">
        <f t="shared" ref="N9" si="6">+N10</f>
        <v>14626</v>
      </c>
      <c r="O9" s="70">
        <f t="shared" ref="O9" si="7">+O10</f>
        <v>95774</v>
      </c>
      <c r="P9" s="38"/>
    </row>
    <row r="10" spans="1:22" ht="31.5">
      <c r="A10" s="45" t="s">
        <v>38</v>
      </c>
      <c r="B10" s="46" t="s">
        <v>77</v>
      </c>
      <c r="C10" s="65" t="s">
        <v>78</v>
      </c>
      <c r="D10" s="1" t="s">
        <v>54</v>
      </c>
      <c r="E10" s="2">
        <v>443876</v>
      </c>
      <c r="F10" s="2">
        <v>53547</v>
      </c>
      <c r="G10" s="63">
        <v>385000</v>
      </c>
      <c r="H10" s="2">
        <v>244029.755</v>
      </c>
      <c r="I10" s="72">
        <f>+J10+K10</f>
        <v>162736.75400000002</v>
      </c>
      <c r="J10" s="72">
        <v>52336.754000000001</v>
      </c>
      <c r="K10" s="41">
        <f>84200+26200</f>
        <v>110400</v>
      </c>
      <c r="L10" s="41">
        <v>148110</v>
      </c>
      <c r="M10" s="71"/>
      <c r="N10" s="71">
        <v>14626</v>
      </c>
      <c r="O10" s="71">
        <f>+K10+M10-N10</f>
        <v>95774</v>
      </c>
      <c r="P10" s="42"/>
    </row>
    <row r="11" spans="1:22" ht="24.75" customHeight="1">
      <c r="A11" s="35">
        <v>2</v>
      </c>
      <c r="B11" s="36" t="s">
        <v>76</v>
      </c>
      <c r="C11" s="65"/>
      <c r="D11" s="1"/>
      <c r="E11" s="2"/>
      <c r="F11" s="2"/>
      <c r="G11" s="37">
        <f t="shared" ref="G11:O11" si="8">+SUM(G16:G22)</f>
        <v>102398.92200000001</v>
      </c>
      <c r="H11" s="37">
        <f t="shared" si="8"/>
        <v>58130</v>
      </c>
      <c r="I11" s="70">
        <f t="shared" si="8"/>
        <v>21000</v>
      </c>
      <c r="J11" s="77">
        <f t="shared" si="8"/>
        <v>9017.2289999999994</v>
      </c>
      <c r="K11" s="37">
        <f t="shared" si="8"/>
        <v>21000</v>
      </c>
      <c r="L11" s="37">
        <f t="shared" si="8"/>
        <v>46943.337999999996</v>
      </c>
      <c r="M11" s="70">
        <f>+SUM(M12:M22)</f>
        <v>1075.8230000000001</v>
      </c>
      <c r="N11" s="70">
        <f t="shared" si="8"/>
        <v>0</v>
      </c>
      <c r="O11" s="70">
        <f t="shared" si="8"/>
        <v>21048.921999999999</v>
      </c>
      <c r="P11" s="42"/>
      <c r="V11" s="66"/>
    </row>
    <row r="12" spans="1:22" s="101" customFormat="1" ht="31.5">
      <c r="A12" s="95" t="s">
        <v>38</v>
      </c>
      <c r="B12" s="96" t="s">
        <v>128</v>
      </c>
      <c r="C12" s="97"/>
      <c r="D12" s="98"/>
      <c r="E12" s="99"/>
      <c r="F12" s="99"/>
      <c r="G12" s="115">
        <v>210</v>
      </c>
      <c r="H12" s="115">
        <v>0</v>
      </c>
      <c r="I12" s="115">
        <v>0</v>
      </c>
      <c r="J12" s="115">
        <v>0</v>
      </c>
      <c r="K12" s="115">
        <v>0</v>
      </c>
      <c r="L12" s="116"/>
      <c r="M12" s="114">
        <v>209.38900000000001</v>
      </c>
      <c r="N12" s="114"/>
      <c r="O12" s="114"/>
      <c r="P12" s="100" t="s">
        <v>146</v>
      </c>
      <c r="V12" s="102"/>
    </row>
    <row r="13" spans="1:22" s="101" customFormat="1" ht="47.25">
      <c r="A13" s="95" t="s">
        <v>38</v>
      </c>
      <c r="B13" s="96" t="s">
        <v>147</v>
      </c>
      <c r="C13" s="97"/>
      <c r="D13" s="98"/>
      <c r="E13" s="99"/>
      <c r="F13" s="99"/>
      <c r="G13" s="115">
        <v>970</v>
      </c>
      <c r="H13" s="115">
        <v>929</v>
      </c>
      <c r="I13" s="115">
        <v>0</v>
      </c>
      <c r="J13" s="115">
        <v>0</v>
      </c>
      <c r="K13" s="115">
        <v>0</v>
      </c>
      <c r="L13" s="115"/>
      <c r="M13" s="114">
        <v>31.481000000000002</v>
      </c>
      <c r="N13" s="114"/>
      <c r="O13" s="114"/>
      <c r="P13" s="100" t="s">
        <v>146</v>
      </c>
      <c r="V13" s="102"/>
    </row>
    <row r="14" spans="1:22" s="101" customFormat="1" ht="31.5">
      <c r="A14" s="95" t="s">
        <v>38</v>
      </c>
      <c r="B14" s="96" t="s">
        <v>149</v>
      </c>
      <c r="C14" s="97"/>
      <c r="D14" s="98"/>
      <c r="E14" s="99"/>
      <c r="F14" s="99"/>
      <c r="G14" s="115">
        <v>4800</v>
      </c>
      <c r="H14" s="115">
        <v>4506</v>
      </c>
      <c r="I14" s="115">
        <v>0</v>
      </c>
      <c r="J14" s="115"/>
      <c r="K14" s="115"/>
      <c r="L14" s="116"/>
      <c r="M14" s="114">
        <v>36.030999999999999</v>
      </c>
      <c r="N14" s="114"/>
      <c r="O14" s="114"/>
      <c r="P14" s="100" t="s">
        <v>146</v>
      </c>
      <c r="V14" s="102"/>
    </row>
    <row r="15" spans="1:22" s="101" customFormat="1" ht="47.25">
      <c r="A15" s="95" t="s">
        <v>38</v>
      </c>
      <c r="B15" s="96" t="s">
        <v>129</v>
      </c>
      <c r="C15" s="97"/>
      <c r="D15" s="98"/>
      <c r="E15" s="99"/>
      <c r="F15" s="99"/>
      <c r="G15" s="115">
        <v>7750</v>
      </c>
      <c r="H15" s="115">
        <v>7000</v>
      </c>
      <c r="I15" s="115">
        <v>0</v>
      </c>
      <c r="J15" s="115"/>
      <c r="K15" s="115">
        <v>7000</v>
      </c>
      <c r="L15" s="115"/>
      <c r="M15" s="114">
        <v>750</v>
      </c>
      <c r="N15" s="114"/>
      <c r="O15" s="114"/>
      <c r="P15" s="100" t="s">
        <v>174</v>
      </c>
      <c r="V15" s="102"/>
    </row>
    <row r="16" spans="1:22" s="47" customFormat="1" ht="105">
      <c r="A16" s="45" t="s">
        <v>38</v>
      </c>
      <c r="B16" s="40" t="s">
        <v>57</v>
      </c>
      <c r="C16" s="65" t="s">
        <v>86</v>
      </c>
      <c r="D16" s="1" t="s">
        <v>60</v>
      </c>
      <c r="E16" s="2">
        <v>251951</v>
      </c>
      <c r="F16" s="2">
        <v>165698</v>
      </c>
      <c r="G16" s="2">
        <v>65200</v>
      </c>
      <c r="H16" s="2">
        <v>53700</v>
      </c>
      <c r="I16" s="2">
        <f>+K16</f>
        <v>21000</v>
      </c>
      <c r="J16" s="72">
        <v>6147.7539999999999</v>
      </c>
      <c r="K16" s="41">
        <v>21000</v>
      </c>
      <c r="L16" s="41">
        <f>+J16+K16+11500</f>
        <v>38647.754000000001</v>
      </c>
      <c r="M16" s="71"/>
      <c r="N16" s="71"/>
      <c r="O16" s="71">
        <f>+K16+M16-N16</f>
        <v>21000</v>
      </c>
      <c r="P16" s="42" t="s">
        <v>95</v>
      </c>
      <c r="R16" s="76">
        <f>11.5+6-12.6</f>
        <v>4.9000000000000004</v>
      </c>
    </row>
    <row r="17" spans="1:16" ht="60">
      <c r="A17" s="45" t="s">
        <v>38</v>
      </c>
      <c r="B17" s="40" t="s">
        <v>56</v>
      </c>
      <c r="C17" s="65" t="s">
        <v>79</v>
      </c>
      <c r="D17" s="1" t="s">
        <v>59</v>
      </c>
      <c r="E17" s="2">
        <v>189127</v>
      </c>
      <c r="F17" s="2">
        <v>164941</v>
      </c>
      <c r="G17" s="2">
        <v>7000</v>
      </c>
      <c r="H17" s="2">
        <v>3030</v>
      </c>
      <c r="I17" s="2">
        <f t="shared" ref="I17:I21" si="9">+K17</f>
        <v>0</v>
      </c>
      <c r="J17" s="72">
        <v>1776.662</v>
      </c>
      <c r="K17" s="41">
        <v>0</v>
      </c>
      <c r="L17" s="41">
        <f>J17+K17+3970</f>
        <v>5746.6620000000003</v>
      </c>
      <c r="M17" s="71"/>
      <c r="N17" s="71"/>
      <c r="O17" s="71">
        <f t="shared" ref="O17:O21" si="10">+K17+M17-N17</f>
        <v>0</v>
      </c>
      <c r="P17" s="42" t="s">
        <v>94</v>
      </c>
    </row>
    <row r="18" spans="1:16" s="47" customFormat="1" ht="60">
      <c r="A18" s="45" t="s">
        <v>38</v>
      </c>
      <c r="B18" s="40" t="s">
        <v>85</v>
      </c>
      <c r="C18" s="65" t="s">
        <v>87</v>
      </c>
      <c r="D18" s="1" t="s">
        <v>88</v>
      </c>
      <c r="E18" s="2">
        <v>14893</v>
      </c>
      <c r="F18" s="2">
        <v>8580</v>
      </c>
      <c r="G18" s="2">
        <v>4500</v>
      </c>
      <c r="H18" s="2">
        <v>1400</v>
      </c>
      <c r="I18" s="2">
        <f t="shared" si="9"/>
        <v>0</v>
      </c>
      <c r="J18" s="72">
        <v>1092.8130000000001</v>
      </c>
      <c r="K18" s="41">
        <v>0</v>
      </c>
      <c r="L18" s="41">
        <v>2400</v>
      </c>
      <c r="M18" s="71"/>
      <c r="N18" s="71"/>
      <c r="O18" s="71">
        <f t="shared" si="10"/>
        <v>0</v>
      </c>
      <c r="P18" s="42" t="s">
        <v>94</v>
      </c>
    </row>
    <row r="19" spans="1:16" s="47" customFormat="1" ht="75" customHeight="1">
      <c r="A19" s="45" t="s">
        <v>38</v>
      </c>
      <c r="B19" s="40" t="s">
        <v>58</v>
      </c>
      <c r="C19" s="65"/>
      <c r="D19" s="1"/>
      <c r="E19" s="41">
        <v>48.921999999999997</v>
      </c>
      <c r="F19" s="2">
        <v>0</v>
      </c>
      <c r="G19" s="41">
        <v>48.921999999999997</v>
      </c>
      <c r="H19" s="2"/>
      <c r="I19" s="2">
        <f t="shared" si="9"/>
        <v>0</v>
      </c>
      <c r="J19" s="2">
        <v>0</v>
      </c>
      <c r="K19" s="41">
        <v>0</v>
      </c>
      <c r="L19" s="41">
        <v>48.921999999999997</v>
      </c>
      <c r="M19" s="71">
        <v>48.921999999999997</v>
      </c>
      <c r="N19" s="71"/>
      <c r="O19" s="71">
        <f t="shared" si="10"/>
        <v>48.921999999999997</v>
      </c>
      <c r="P19" s="164" t="s">
        <v>101</v>
      </c>
    </row>
    <row r="20" spans="1:16" s="47" customFormat="1" ht="47.25">
      <c r="A20" s="45" t="s">
        <v>38</v>
      </c>
      <c r="B20" s="40" t="s">
        <v>30</v>
      </c>
      <c r="C20" s="65"/>
      <c r="D20" s="1"/>
      <c r="E20" s="2">
        <f>+TTQD!F17</f>
        <v>400</v>
      </c>
      <c r="F20" s="2">
        <v>0</v>
      </c>
      <c r="G20" s="2">
        <v>250</v>
      </c>
      <c r="H20" s="2"/>
      <c r="I20" s="2">
        <f t="shared" si="9"/>
        <v>0</v>
      </c>
      <c r="J20" s="2">
        <v>0</v>
      </c>
      <c r="K20" s="41">
        <v>0</v>
      </c>
      <c r="L20" s="41">
        <v>50</v>
      </c>
      <c r="M20" s="71"/>
      <c r="N20" s="71"/>
      <c r="O20" s="71">
        <f t="shared" si="10"/>
        <v>0</v>
      </c>
      <c r="P20" s="187"/>
    </row>
    <row r="21" spans="1:16" s="47" customFormat="1" ht="53.25" customHeight="1">
      <c r="A21" s="45" t="s">
        <v>38</v>
      </c>
      <c r="B21" s="40" t="s">
        <v>92</v>
      </c>
      <c r="C21" s="65"/>
      <c r="D21" s="1"/>
      <c r="E21" s="2">
        <f>+TTQD!F19</f>
        <v>540</v>
      </c>
      <c r="F21" s="2">
        <v>0</v>
      </c>
      <c r="G21" s="2">
        <v>25000</v>
      </c>
      <c r="H21" s="2"/>
      <c r="I21" s="2">
        <f t="shared" si="9"/>
        <v>0</v>
      </c>
      <c r="J21" s="2">
        <v>0</v>
      </c>
      <c r="K21" s="41">
        <v>0</v>
      </c>
      <c r="L21" s="41">
        <v>50</v>
      </c>
      <c r="M21" s="71"/>
      <c r="N21" s="71"/>
      <c r="O21" s="71">
        <f t="shared" si="10"/>
        <v>0</v>
      </c>
      <c r="P21" s="165"/>
    </row>
    <row r="22" spans="1:16" s="47" customFormat="1" ht="47.25" hidden="1">
      <c r="A22" s="45" t="s">
        <v>38</v>
      </c>
      <c r="B22" s="40" t="s">
        <v>96</v>
      </c>
      <c r="C22" s="65"/>
      <c r="D22" s="1"/>
      <c r="E22" s="2">
        <f>+TTQD!F25</f>
        <v>0</v>
      </c>
      <c r="F22" s="2">
        <v>0</v>
      </c>
      <c r="G22" s="2">
        <v>400</v>
      </c>
      <c r="H22" s="2"/>
      <c r="I22" s="72"/>
      <c r="J22" s="64"/>
      <c r="K22" s="41"/>
      <c r="L22" s="41"/>
      <c r="M22" s="71"/>
      <c r="N22" s="71"/>
      <c r="O22" s="71"/>
      <c r="P22" s="75" t="s">
        <v>105</v>
      </c>
    </row>
    <row r="23" spans="1:16" s="47" customFormat="1">
      <c r="A23" s="44"/>
      <c r="B23" s="44"/>
      <c r="C23" s="44"/>
      <c r="D23" s="44"/>
      <c r="E23" s="44"/>
      <c r="F23" s="44"/>
      <c r="G23" s="44"/>
      <c r="H23" s="44"/>
      <c r="I23" s="44"/>
      <c r="J23" s="44"/>
      <c r="K23" s="44"/>
      <c r="L23" s="44"/>
      <c r="M23" s="44"/>
      <c r="N23" s="44"/>
      <c r="O23" s="44"/>
      <c r="P23" s="44"/>
    </row>
    <row r="24" spans="1:16" s="47" customFormat="1">
      <c r="A24" s="44"/>
      <c r="B24" s="44"/>
      <c r="C24" s="44"/>
      <c r="D24" s="44"/>
      <c r="E24" s="44"/>
      <c r="F24" s="44"/>
      <c r="G24" s="44"/>
      <c r="H24" s="44"/>
      <c r="I24" s="44"/>
      <c r="J24" s="44"/>
      <c r="K24" s="44"/>
      <c r="L24" s="44"/>
      <c r="M24" s="44"/>
      <c r="N24" s="44"/>
      <c r="O24" s="44"/>
      <c r="P24" s="44"/>
    </row>
    <row r="25" spans="1:16" s="47" customFormat="1">
      <c r="A25" s="44"/>
      <c r="B25" s="44"/>
      <c r="C25" s="44"/>
      <c r="D25" s="44"/>
      <c r="E25" s="44"/>
      <c r="F25" s="44"/>
      <c r="G25" s="44"/>
      <c r="H25" s="44"/>
      <c r="I25" s="44"/>
      <c r="J25" s="44"/>
      <c r="K25" s="44"/>
      <c r="L25" s="44"/>
      <c r="M25" s="44"/>
      <c r="N25" s="44"/>
      <c r="O25" s="44"/>
      <c r="P25" s="44"/>
    </row>
    <row r="26" spans="1:16" s="47" customFormat="1">
      <c r="A26" s="44"/>
      <c r="B26" s="44"/>
      <c r="C26" s="44"/>
      <c r="D26" s="44"/>
      <c r="E26" s="44"/>
      <c r="F26" s="44"/>
      <c r="G26" s="44"/>
      <c r="H26" s="44"/>
      <c r="I26" s="44"/>
      <c r="J26" s="44"/>
      <c r="K26" s="44"/>
      <c r="L26" s="44"/>
      <c r="M26" s="44"/>
      <c r="N26" s="44"/>
      <c r="O26" s="44"/>
      <c r="P26" s="44"/>
    </row>
    <row r="27" spans="1:16" s="47" customFormat="1">
      <c r="A27" s="44"/>
      <c r="B27" s="44"/>
      <c r="C27" s="44"/>
      <c r="D27" s="44"/>
      <c r="E27" s="44"/>
      <c r="F27" s="44"/>
      <c r="G27" s="44"/>
      <c r="H27" s="44"/>
      <c r="I27" s="44"/>
      <c r="J27" s="44"/>
      <c r="K27" s="44"/>
      <c r="L27" s="44"/>
      <c r="M27" s="44"/>
      <c r="N27" s="44"/>
      <c r="O27" s="44"/>
      <c r="P27" s="44"/>
    </row>
    <row r="28" spans="1:16" s="47" customFormat="1">
      <c r="A28" s="44"/>
      <c r="B28" s="44"/>
      <c r="C28" s="44"/>
      <c r="D28" s="44"/>
      <c r="E28" s="44"/>
      <c r="F28" s="44"/>
      <c r="G28" s="44"/>
      <c r="H28" s="44"/>
      <c r="I28" s="44"/>
      <c r="J28" s="44"/>
      <c r="K28" s="44"/>
      <c r="L28" s="44"/>
      <c r="M28" s="44"/>
      <c r="N28" s="44"/>
      <c r="O28" s="44"/>
      <c r="P28" s="44"/>
    </row>
    <row r="29" spans="1:16" s="47" customFormat="1">
      <c r="A29" s="44"/>
      <c r="B29" s="44"/>
      <c r="C29" s="44"/>
      <c r="D29" s="44"/>
      <c r="E29" s="44"/>
      <c r="F29" s="44"/>
      <c r="G29" s="44"/>
      <c r="H29" s="44"/>
      <c r="I29" s="44"/>
      <c r="J29" s="44"/>
      <c r="K29" s="44"/>
      <c r="L29" s="44"/>
      <c r="M29" s="44"/>
      <c r="N29" s="44"/>
      <c r="O29" s="44"/>
      <c r="P29" s="44"/>
    </row>
    <row r="30" spans="1:16" s="47" customFormat="1">
      <c r="A30" s="44"/>
      <c r="B30" s="44"/>
      <c r="C30" s="44"/>
      <c r="D30" s="44"/>
      <c r="E30" s="44"/>
      <c r="F30" s="44"/>
      <c r="G30" s="44"/>
      <c r="H30" s="44"/>
      <c r="I30" s="44"/>
      <c r="J30" s="44"/>
      <c r="K30" s="44"/>
      <c r="L30" s="44"/>
      <c r="M30" s="44"/>
      <c r="N30" s="44"/>
      <c r="O30" s="44"/>
      <c r="P30" s="44"/>
    </row>
    <row r="31" spans="1:16" s="47" customFormat="1">
      <c r="A31" s="44"/>
      <c r="B31" s="44"/>
      <c r="C31" s="44"/>
      <c r="D31" s="44"/>
      <c r="E31" s="44"/>
      <c r="F31" s="44"/>
      <c r="G31" s="44"/>
      <c r="H31" s="44"/>
      <c r="I31" s="44"/>
      <c r="J31" s="44"/>
      <c r="K31" s="44"/>
      <c r="L31" s="44"/>
      <c r="M31" s="44"/>
      <c r="N31" s="44"/>
      <c r="O31" s="44"/>
      <c r="P31" s="44"/>
    </row>
    <row r="32" spans="1:16" s="47" customFormat="1">
      <c r="A32" s="44"/>
      <c r="B32" s="44"/>
      <c r="C32" s="44"/>
      <c r="D32" s="44"/>
      <c r="E32" s="44"/>
      <c r="F32" s="44"/>
      <c r="G32" s="44"/>
      <c r="H32" s="44"/>
      <c r="I32" s="44"/>
      <c r="J32" s="44"/>
      <c r="K32" s="44"/>
      <c r="L32" s="44"/>
      <c r="M32" s="44"/>
      <c r="N32" s="44"/>
      <c r="O32" s="44"/>
      <c r="P32" s="44"/>
    </row>
    <row r="33" spans="1:16" s="47" customFormat="1">
      <c r="A33" s="44"/>
      <c r="B33" s="44"/>
      <c r="C33" s="44"/>
      <c r="D33" s="44"/>
      <c r="E33" s="44"/>
      <c r="F33" s="44"/>
      <c r="G33" s="44"/>
      <c r="H33" s="44"/>
      <c r="I33" s="44"/>
      <c r="J33" s="44"/>
      <c r="K33" s="44"/>
      <c r="L33" s="44"/>
      <c r="M33" s="44"/>
      <c r="N33" s="44"/>
      <c r="O33" s="44"/>
      <c r="P33" s="44"/>
    </row>
    <row r="34" spans="1:16" s="47" customFormat="1">
      <c r="A34" s="44"/>
      <c r="B34" s="44"/>
      <c r="C34" s="44"/>
      <c r="D34" s="44"/>
      <c r="E34" s="44"/>
      <c r="F34" s="44"/>
      <c r="G34" s="44"/>
      <c r="H34" s="44"/>
      <c r="I34" s="44"/>
      <c r="J34" s="44"/>
      <c r="K34" s="44"/>
      <c r="L34" s="44"/>
      <c r="M34" s="44"/>
      <c r="N34" s="44"/>
      <c r="O34" s="44"/>
      <c r="P34" s="44"/>
    </row>
    <row r="35" spans="1:16" s="47" customFormat="1">
      <c r="A35" s="44"/>
      <c r="B35" s="44"/>
      <c r="C35" s="44"/>
      <c r="D35" s="44"/>
      <c r="E35" s="44"/>
      <c r="F35" s="44"/>
      <c r="G35" s="44"/>
      <c r="H35" s="44"/>
      <c r="I35" s="44"/>
      <c r="J35" s="44"/>
      <c r="K35" s="44"/>
      <c r="L35" s="44"/>
      <c r="M35" s="44"/>
      <c r="N35" s="44"/>
      <c r="O35" s="44"/>
      <c r="P35" s="44"/>
    </row>
    <row r="36" spans="1:16" s="47" customFormat="1">
      <c r="A36" s="44"/>
      <c r="B36" s="44"/>
      <c r="C36" s="44"/>
      <c r="D36" s="44"/>
      <c r="E36" s="44"/>
      <c r="F36" s="44"/>
      <c r="G36" s="44"/>
      <c r="H36" s="44"/>
      <c r="I36" s="44"/>
      <c r="J36" s="44"/>
      <c r="K36" s="44"/>
      <c r="L36" s="44"/>
      <c r="M36" s="44"/>
      <c r="N36" s="44"/>
      <c r="O36" s="44"/>
      <c r="P36" s="44"/>
    </row>
    <row r="37" spans="1:16" s="47" customFormat="1">
      <c r="A37" s="44"/>
      <c r="B37" s="44"/>
      <c r="C37" s="44"/>
      <c r="D37" s="44"/>
      <c r="E37" s="44"/>
      <c r="F37" s="44"/>
      <c r="G37" s="44"/>
      <c r="H37" s="44"/>
      <c r="I37" s="44"/>
      <c r="J37" s="44"/>
      <c r="K37" s="44"/>
      <c r="L37" s="44"/>
      <c r="M37" s="44"/>
      <c r="N37" s="44"/>
      <c r="O37" s="44"/>
      <c r="P37" s="44"/>
    </row>
    <row r="38" spans="1:16" s="47" customFormat="1">
      <c r="A38" s="44"/>
      <c r="B38" s="44"/>
      <c r="C38" s="44"/>
      <c r="D38" s="44"/>
      <c r="E38" s="44"/>
      <c r="F38" s="44"/>
      <c r="G38" s="44"/>
      <c r="H38" s="44"/>
      <c r="I38" s="44"/>
      <c r="J38" s="44"/>
      <c r="K38" s="44"/>
      <c r="L38" s="44"/>
      <c r="M38" s="44"/>
      <c r="N38" s="44"/>
      <c r="O38" s="44"/>
      <c r="P38" s="44"/>
    </row>
    <row r="39" spans="1:16" s="47" customFormat="1">
      <c r="A39" s="44"/>
      <c r="B39" s="44"/>
      <c r="C39" s="44"/>
      <c r="D39" s="44"/>
      <c r="E39" s="44"/>
      <c r="F39" s="44"/>
      <c r="G39" s="44"/>
      <c r="H39" s="44"/>
      <c r="I39" s="44"/>
      <c r="J39" s="44"/>
      <c r="K39" s="44"/>
      <c r="L39" s="44"/>
      <c r="M39" s="44"/>
      <c r="N39" s="44"/>
      <c r="O39" s="44"/>
      <c r="P39" s="44"/>
    </row>
    <row r="40" spans="1:16" s="47" customFormat="1">
      <c r="A40" s="44"/>
      <c r="B40" s="44"/>
      <c r="C40" s="44"/>
      <c r="D40" s="44"/>
      <c r="E40" s="44"/>
      <c r="F40" s="44"/>
      <c r="G40" s="44"/>
      <c r="H40" s="44"/>
      <c r="I40" s="44"/>
      <c r="J40" s="44"/>
      <c r="K40" s="44"/>
      <c r="L40" s="44"/>
      <c r="M40" s="44"/>
      <c r="N40" s="44"/>
      <c r="O40" s="44"/>
      <c r="P40" s="44"/>
    </row>
    <row r="41" spans="1:16" s="47" customFormat="1">
      <c r="A41" s="44"/>
      <c r="B41" s="44"/>
      <c r="C41" s="44"/>
      <c r="D41" s="44"/>
      <c r="E41" s="44"/>
      <c r="F41" s="44"/>
      <c r="G41" s="44"/>
      <c r="H41" s="44"/>
      <c r="I41" s="44"/>
      <c r="J41" s="44"/>
      <c r="K41" s="44"/>
      <c r="L41" s="44"/>
      <c r="M41" s="44"/>
      <c r="N41" s="44"/>
      <c r="O41" s="44"/>
      <c r="P41" s="44"/>
    </row>
    <row r="42" spans="1:16" s="47" customFormat="1">
      <c r="A42" s="44"/>
      <c r="B42" s="44"/>
      <c r="C42" s="44"/>
      <c r="D42" s="44"/>
      <c r="E42" s="44"/>
      <c r="F42" s="44"/>
      <c r="G42" s="44"/>
      <c r="H42" s="44"/>
      <c r="I42" s="44"/>
      <c r="J42" s="44"/>
      <c r="K42" s="44"/>
      <c r="L42" s="44"/>
      <c r="M42" s="44"/>
      <c r="N42" s="44"/>
      <c r="O42" s="44"/>
      <c r="P42" s="44"/>
    </row>
    <row r="43" spans="1:16" s="47" customFormat="1">
      <c r="A43" s="44"/>
      <c r="B43" s="44"/>
      <c r="C43" s="44"/>
      <c r="D43" s="44"/>
      <c r="E43" s="44"/>
      <c r="F43" s="44"/>
      <c r="G43" s="44"/>
      <c r="H43" s="44"/>
      <c r="I43" s="44"/>
      <c r="J43" s="44"/>
      <c r="K43" s="44"/>
      <c r="L43" s="44"/>
      <c r="M43" s="44"/>
      <c r="N43" s="44"/>
      <c r="O43" s="44"/>
      <c r="P43" s="44"/>
    </row>
    <row r="44" spans="1:16" s="47" customFormat="1">
      <c r="A44" s="44"/>
      <c r="B44" s="44"/>
      <c r="C44" s="44"/>
      <c r="D44" s="44"/>
      <c r="E44" s="44"/>
      <c r="F44" s="44"/>
      <c r="G44" s="44"/>
      <c r="H44" s="44"/>
      <c r="I44" s="44"/>
      <c r="J44" s="44"/>
      <c r="K44" s="44"/>
      <c r="L44" s="44"/>
      <c r="M44" s="44"/>
      <c r="N44" s="44"/>
      <c r="O44" s="44"/>
      <c r="P44" s="44"/>
    </row>
    <row r="45" spans="1:16" s="47" customFormat="1">
      <c r="A45" s="44"/>
      <c r="B45" s="44"/>
      <c r="C45" s="44"/>
      <c r="D45" s="44"/>
      <c r="E45" s="44"/>
      <c r="F45" s="44"/>
      <c r="G45" s="44"/>
      <c r="H45" s="44"/>
      <c r="I45" s="44"/>
      <c r="J45" s="44"/>
      <c r="K45" s="44"/>
      <c r="L45" s="44"/>
      <c r="M45" s="44"/>
      <c r="N45" s="44"/>
      <c r="O45" s="44"/>
      <c r="P45" s="44"/>
    </row>
    <row r="46" spans="1:16" s="47" customFormat="1">
      <c r="A46" s="44"/>
      <c r="B46" s="44"/>
      <c r="C46" s="44"/>
      <c r="D46" s="44"/>
      <c r="E46" s="44"/>
      <c r="F46" s="44"/>
      <c r="G46" s="44"/>
      <c r="H46" s="44"/>
      <c r="I46" s="44"/>
      <c r="J46" s="44"/>
      <c r="K46" s="44"/>
      <c r="L46" s="44"/>
      <c r="M46" s="44"/>
      <c r="N46" s="44"/>
      <c r="O46" s="44"/>
      <c r="P46" s="44"/>
    </row>
    <row r="47" spans="1:16" s="47" customFormat="1">
      <c r="A47" s="44"/>
      <c r="B47" s="44"/>
      <c r="C47" s="44"/>
      <c r="D47" s="44"/>
      <c r="E47" s="44"/>
      <c r="F47" s="44"/>
      <c r="G47" s="44"/>
      <c r="H47" s="44"/>
      <c r="I47" s="44"/>
      <c r="J47" s="44"/>
      <c r="K47" s="44"/>
      <c r="L47" s="44"/>
      <c r="M47" s="44"/>
      <c r="N47" s="44"/>
      <c r="O47" s="44"/>
      <c r="P47" s="44"/>
    </row>
    <row r="48" spans="1:16" s="47" customFormat="1">
      <c r="A48" s="44"/>
      <c r="B48" s="44"/>
      <c r="C48" s="44"/>
      <c r="D48" s="44"/>
      <c r="E48" s="44"/>
      <c r="F48" s="44"/>
      <c r="G48" s="44"/>
      <c r="H48" s="44"/>
      <c r="I48" s="44"/>
      <c r="J48" s="44"/>
      <c r="K48" s="44"/>
      <c r="L48" s="44"/>
      <c r="M48" s="44"/>
      <c r="N48" s="44"/>
      <c r="O48" s="44"/>
      <c r="P48" s="44"/>
    </row>
    <row r="49" spans="1:16" s="47" customFormat="1">
      <c r="A49" s="44"/>
      <c r="B49" s="44"/>
      <c r="C49" s="44"/>
      <c r="D49" s="44"/>
      <c r="E49" s="44"/>
      <c r="F49" s="44"/>
      <c r="G49" s="44"/>
      <c r="H49" s="44"/>
      <c r="I49" s="44"/>
      <c r="J49" s="44"/>
      <c r="K49" s="44"/>
      <c r="L49" s="44"/>
      <c r="M49" s="44"/>
      <c r="N49" s="44"/>
      <c r="O49" s="44"/>
      <c r="P49" s="44"/>
    </row>
    <row r="50" spans="1:16" s="47" customFormat="1">
      <c r="A50" s="44"/>
      <c r="B50" s="44"/>
      <c r="C50" s="44"/>
      <c r="D50" s="44"/>
      <c r="E50" s="44"/>
      <c r="F50" s="44"/>
      <c r="G50" s="44"/>
      <c r="H50" s="44"/>
      <c r="I50" s="44"/>
      <c r="J50" s="44"/>
      <c r="K50" s="44"/>
      <c r="L50" s="44"/>
      <c r="M50" s="44"/>
      <c r="N50" s="44"/>
      <c r="O50" s="44"/>
      <c r="P50" s="44"/>
    </row>
    <row r="51" spans="1:16" s="47" customFormat="1">
      <c r="A51" s="44"/>
      <c r="B51" s="44"/>
      <c r="C51" s="44"/>
      <c r="D51" s="44"/>
      <c r="E51" s="44"/>
      <c r="F51" s="44"/>
      <c r="G51" s="44"/>
      <c r="H51" s="44"/>
      <c r="I51" s="44"/>
      <c r="J51" s="44"/>
      <c r="K51" s="44"/>
      <c r="L51" s="44"/>
      <c r="M51" s="44"/>
      <c r="N51" s="44"/>
      <c r="O51" s="44"/>
      <c r="P51" s="44"/>
    </row>
    <row r="52" spans="1:16" s="47" customFormat="1">
      <c r="A52" s="44"/>
      <c r="B52" s="44"/>
      <c r="C52" s="44"/>
      <c r="D52" s="44"/>
      <c r="E52" s="44"/>
      <c r="F52" s="44"/>
      <c r="G52" s="44"/>
      <c r="H52" s="44"/>
      <c r="I52" s="44"/>
      <c r="J52" s="44"/>
      <c r="K52" s="44"/>
      <c r="L52" s="44"/>
      <c r="M52" s="44"/>
      <c r="N52" s="44"/>
      <c r="O52" s="44"/>
      <c r="P52" s="44"/>
    </row>
    <row r="53" spans="1:16" s="47" customFormat="1">
      <c r="A53" s="44"/>
      <c r="B53" s="44"/>
      <c r="C53" s="44"/>
      <c r="D53" s="44"/>
      <c r="E53" s="44"/>
      <c r="F53" s="44"/>
      <c r="G53" s="44"/>
      <c r="H53" s="44"/>
      <c r="I53" s="44"/>
      <c r="J53" s="44"/>
      <c r="K53" s="44"/>
      <c r="L53" s="44"/>
      <c r="M53" s="44"/>
      <c r="N53" s="44"/>
      <c r="O53" s="44"/>
      <c r="P53" s="44"/>
    </row>
    <row r="54" spans="1:16" s="47" customFormat="1">
      <c r="A54" s="44"/>
      <c r="B54" s="44"/>
      <c r="C54" s="44"/>
      <c r="D54" s="44"/>
      <c r="E54" s="44"/>
      <c r="F54" s="44"/>
      <c r="G54" s="44"/>
      <c r="H54" s="44"/>
      <c r="I54" s="44"/>
      <c r="J54" s="44"/>
      <c r="K54" s="44"/>
      <c r="L54" s="44"/>
      <c r="M54" s="44"/>
      <c r="N54" s="44"/>
      <c r="O54" s="44"/>
      <c r="P54" s="44"/>
    </row>
    <row r="55" spans="1:16" s="47" customFormat="1">
      <c r="A55" s="44"/>
      <c r="B55" s="44"/>
      <c r="C55" s="44"/>
      <c r="D55" s="44"/>
      <c r="E55" s="44"/>
      <c r="F55" s="44"/>
      <c r="G55" s="44"/>
      <c r="H55" s="44"/>
      <c r="I55" s="44"/>
      <c r="J55" s="44"/>
      <c r="K55" s="44"/>
      <c r="L55" s="44"/>
      <c r="M55" s="44"/>
      <c r="N55" s="44"/>
      <c r="O55" s="44"/>
      <c r="P55" s="44"/>
    </row>
    <row r="56" spans="1:16" s="47" customFormat="1">
      <c r="A56" s="44"/>
      <c r="B56" s="44"/>
      <c r="C56" s="44"/>
      <c r="D56" s="44"/>
      <c r="E56" s="44"/>
      <c r="F56" s="44"/>
      <c r="G56" s="44"/>
      <c r="H56" s="44"/>
      <c r="I56" s="44"/>
      <c r="J56" s="44"/>
      <c r="K56" s="44"/>
      <c r="L56" s="44"/>
      <c r="M56" s="44"/>
      <c r="N56" s="44"/>
      <c r="O56" s="44"/>
      <c r="P56" s="44"/>
    </row>
    <row r="57" spans="1:16" s="47" customFormat="1">
      <c r="A57" s="44"/>
      <c r="B57" s="44"/>
      <c r="C57" s="44"/>
      <c r="D57" s="44"/>
      <c r="E57" s="44"/>
      <c r="F57" s="44"/>
      <c r="G57" s="44"/>
      <c r="H57" s="44"/>
      <c r="I57" s="44"/>
      <c r="J57" s="44"/>
      <c r="K57" s="44"/>
      <c r="L57" s="44"/>
      <c r="M57" s="44"/>
      <c r="N57" s="44"/>
      <c r="O57" s="44"/>
      <c r="P57" s="44"/>
    </row>
    <row r="58" spans="1:16" s="47" customFormat="1">
      <c r="A58" s="44"/>
      <c r="B58" s="44"/>
      <c r="C58" s="44"/>
      <c r="D58" s="44"/>
      <c r="E58" s="44"/>
      <c r="F58" s="44"/>
      <c r="G58" s="44"/>
      <c r="H58" s="44"/>
      <c r="I58" s="44"/>
      <c r="J58" s="44"/>
      <c r="K58" s="44"/>
      <c r="L58" s="44"/>
      <c r="M58" s="44"/>
      <c r="N58" s="44"/>
      <c r="O58" s="44"/>
      <c r="P58" s="44"/>
    </row>
    <row r="59" spans="1:16" s="47" customFormat="1">
      <c r="A59" s="44"/>
      <c r="B59" s="44"/>
      <c r="C59" s="44"/>
      <c r="D59" s="44"/>
      <c r="E59" s="44"/>
      <c r="F59" s="44"/>
      <c r="G59" s="44"/>
      <c r="H59" s="44"/>
      <c r="I59" s="44"/>
      <c r="J59" s="44"/>
      <c r="K59" s="44"/>
      <c r="L59" s="44"/>
      <c r="M59" s="44"/>
      <c r="N59" s="44"/>
      <c r="O59" s="44"/>
      <c r="P59" s="44"/>
    </row>
    <row r="60" spans="1:16" s="47" customFormat="1">
      <c r="A60" s="44"/>
      <c r="B60" s="44"/>
      <c r="C60" s="44"/>
      <c r="D60" s="44"/>
      <c r="E60" s="44"/>
      <c r="F60" s="44"/>
      <c r="G60" s="44"/>
      <c r="H60" s="44"/>
      <c r="I60" s="44"/>
      <c r="J60" s="44"/>
      <c r="K60" s="44"/>
      <c r="L60" s="44"/>
      <c r="M60" s="44"/>
      <c r="N60" s="44"/>
      <c r="O60" s="44"/>
      <c r="P60" s="44"/>
    </row>
    <row r="61" spans="1:16" s="47" customFormat="1">
      <c r="A61" s="44"/>
      <c r="B61" s="44"/>
      <c r="C61" s="44"/>
      <c r="D61" s="44"/>
      <c r="E61" s="44"/>
      <c r="F61" s="44"/>
      <c r="G61" s="44"/>
      <c r="H61" s="44"/>
      <c r="I61" s="44"/>
      <c r="J61" s="44"/>
      <c r="K61" s="44"/>
      <c r="L61" s="44"/>
      <c r="M61" s="44"/>
      <c r="N61" s="44"/>
      <c r="O61" s="44"/>
      <c r="P61" s="44"/>
    </row>
    <row r="62" spans="1:16" s="47" customFormat="1">
      <c r="A62" s="44"/>
      <c r="B62" s="44"/>
      <c r="C62" s="44"/>
      <c r="D62" s="44"/>
      <c r="E62" s="44"/>
      <c r="F62" s="44"/>
      <c r="G62" s="44"/>
      <c r="H62" s="44"/>
      <c r="I62" s="44"/>
      <c r="J62" s="44"/>
      <c r="K62" s="44"/>
      <c r="L62" s="44"/>
      <c r="M62" s="44"/>
      <c r="N62" s="44"/>
      <c r="O62" s="44"/>
      <c r="P62" s="44"/>
    </row>
    <row r="63" spans="1:16" s="47" customFormat="1">
      <c r="A63" s="44"/>
      <c r="B63" s="44"/>
      <c r="C63" s="44"/>
      <c r="D63" s="44"/>
      <c r="E63" s="44"/>
      <c r="F63" s="44"/>
      <c r="G63" s="44"/>
      <c r="H63" s="44"/>
      <c r="I63" s="44"/>
      <c r="J63" s="44"/>
      <c r="K63" s="44"/>
      <c r="L63" s="44"/>
      <c r="M63" s="44"/>
      <c r="N63" s="44"/>
      <c r="O63" s="44"/>
      <c r="P63" s="44"/>
    </row>
    <row r="64" spans="1:16" s="47" customFormat="1">
      <c r="A64" s="44"/>
      <c r="B64" s="44"/>
      <c r="C64" s="44"/>
      <c r="D64" s="44"/>
      <c r="E64" s="44"/>
      <c r="F64" s="44"/>
      <c r="G64" s="44"/>
      <c r="H64" s="44"/>
      <c r="I64" s="44"/>
      <c r="J64" s="44"/>
      <c r="K64" s="44"/>
      <c r="L64" s="44"/>
      <c r="M64" s="44"/>
      <c r="N64" s="44"/>
      <c r="O64" s="44"/>
      <c r="P64" s="44"/>
    </row>
    <row r="65" spans="1:16" s="47" customFormat="1">
      <c r="A65" s="44"/>
      <c r="B65" s="44"/>
      <c r="C65" s="44"/>
      <c r="D65" s="44"/>
      <c r="E65" s="44"/>
      <c r="F65" s="44"/>
      <c r="G65" s="44"/>
      <c r="H65" s="44"/>
      <c r="I65" s="44"/>
      <c r="J65" s="44"/>
      <c r="K65" s="44"/>
      <c r="L65" s="44"/>
      <c r="M65" s="44"/>
      <c r="N65" s="44"/>
      <c r="O65" s="44"/>
      <c r="P65" s="44"/>
    </row>
    <row r="66" spans="1:16" s="47" customFormat="1">
      <c r="A66" s="44"/>
      <c r="B66" s="44"/>
      <c r="C66" s="44"/>
      <c r="D66" s="44"/>
      <c r="E66" s="44"/>
      <c r="F66" s="44"/>
      <c r="G66" s="44"/>
      <c r="H66" s="44"/>
      <c r="I66" s="44"/>
      <c r="J66" s="44"/>
      <c r="K66" s="44"/>
      <c r="L66" s="44"/>
      <c r="M66" s="44"/>
      <c r="N66" s="44"/>
      <c r="O66" s="44"/>
      <c r="P66" s="44"/>
    </row>
    <row r="67" spans="1:16" s="47" customFormat="1">
      <c r="A67" s="44"/>
      <c r="B67" s="44"/>
      <c r="C67" s="44"/>
      <c r="D67" s="44"/>
      <c r="E67" s="44"/>
      <c r="F67" s="44"/>
      <c r="G67" s="44"/>
      <c r="H67" s="44"/>
      <c r="I67" s="44"/>
      <c r="J67" s="44"/>
      <c r="K67" s="44"/>
      <c r="L67" s="44"/>
      <c r="M67" s="44"/>
      <c r="N67" s="44"/>
      <c r="O67" s="44"/>
      <c r="P67" s="44"/>
    </row>
    <row r="68" spans="1:16" s="47" customFormat="1">
      <c r="A68" s="44"/>
      <c r="B68" s="44"/>
      <c r="C68" s="44"/>
      <c r="D68" s="44"/>
      <c r="E68" s="44"/>
      <c r="F68" s="44"/>
      <c r="G68" s="44"/>
      <c r="H68" s="44"/>
      <c r="I68" s="44"/>
      <c r="J68" s="44"/>
      <c r="K68" s="44"/>
      <c r="L68" s="44"/>
      <c r="M68" s="44"/>
      <c r="N68" s="44"/>
      <c r="O68" s="44"/>
      <c r="P68" s="44"/>
    </row>
    <row r="69" spans="1:16" s="47" customFormat="1">
      <c r="A69" s="44"/>
      <c r="B69" s="44"/>
      <c r="C69" s="44"/>
      <c r="D69" s="44"/>
      <c r="E69" s="44"/>
      <c r="F69" s="44"/>
      <c r="G69" s="44"/>
      <c r="H69" s="44"/>
      <c r="I69" s="44"/>
      <c r="J69" s="44"/>
      <c r="K69" s="44"/>
      <c r="L69" s="44"/>
      <c r="M69" s="44"/>
      <c r="N69" s="44"/>
      <c r="O69" s="44"/>
      <c r="P69" s="44"/>
    </row>
    <row r="70" spans="1:16" s="47" customFormat="1">
      <c r="A70" s="44"/>
      <c r="B70" s="44"/>
      <c r="C70" s="44"/>
      <c r="D70" s="44"/>
      <c r="E70" s="44"/>
      <c r="F70" s="44"/>
      <c r="G70" s="44"/>
      <c r="H70" s="44"/>
      <c r="I70" s="44"/>
      <c r="J70" s="44"/>
      <c r="K70" s="44"/>
      <c r="L70" s="44"/>
      <c r="M70" s="44"/>
      <c r="N70" s="44"/>
      <c r="O70" s="44"/>
      <c r="P70" s="44"/>
    </row>
    <row r="71" spans="1:16" s="47" customFormat="1">
      <c r="A71" s="44"/>
      <c r="B71" s="44"/>
      <c r="C71" s="44"/>
      <c r="D71" s="44"/>
      <c r="E71" s="44"/>
      <c r="F71" s="44"/>
      <c r="G71" s="44"/>
      <c r="H71" s="44"/>
      <c r="I71" s="44"/>
      <c r="J71" s="44"/>
      <c r="K71" s="44"/>
      <c r="L71" s="44"/>
      <c r="M71" s="44"/>
      <c r="N71" s="44"/>
      <c r="O71" s="44"/>
      <c r="P71" s="44"/>
    </row>
    <row r="72" spans="1:16" s="47" customFormat="1">
      <c r="A72" s="44"/>
      <c r="B72" s="44"/>
      <c r="C72" s="44"/>
      <c r="D72" s="44"/>
      <c r="E72" s="44"/>
      <c r="F72" s="44"/>
      <c r="G72" s="44"/>
      <c r="H72" s="44"/>
      <c r="I72" s="44"/>
      <c r="J72" s="44"/>
      <c r="K72" s="44"/>
      <c r="L72" s="44"/>
      <c r="M72" s="44"/>
      <c r="N72" s="44"/>
      <c r="O72" s="44"/>
      <c r="P72" s="44"/>
    </row>
    <row r="73" spans="1:16" s="47" customFormat="1">
      <c r="A73" s="44"/>
      <c r="B73" s="44"/>
      <c r="C73" s="44"/>
      <c r="D73" s="44"/>
      <c r="E73" s="44"/>
      <c r="F73" s="44"/>
      <c r="G73" s="44"/>
      <c r="H73" s="44"/>
      <c r="I73" s="44"/>
      <c r="J73" s="44"/>
      <c r="K73" s="44"/>
      <c r="L73" s="44"/>
      <c r="M73" s="44"/>
      <c r="N73" s="44"/>
      <c r="O73" s="44"/>
      <c r="P73" s="44"/>
    </row>
    <row r="74" spans="1:16" s="47" customFormat="1">
      <c r="A74" s="44"/>
      <c r="B74" s="44"/>
      <c r="C74" s="44"/>
      <c r="D74" s="44"/>
      <c r="E74" s="44"/>
      <c r="F74" s="44"/>
      <c r="G74" s="44"/>
      <c r="H74" s="44"/>
      <c r="I74" s="44"/>
      <c r="J74" s="44"/>
      <c r="K74" s="44"/>
      <c r="L74" s="44"/>
      <c r="M74" s="44"/>
      <c r="N74" s="44"/>
      <c r="O74" s="44"/>
      <c r="P74" s="44"/>
    </row>
    <row r="75" spans="1:16" s="47" customFormat="1">
      <c r="A75" s="44"/>
      <c r="B75" s="44"/>
      <c r="C75" s="44"/>
      <c r="D75" s="44"/>
      <c r="E75" s="44"/>
      <c r="F75" s="44"/>
      <c r="G75" s="44"/>
      <c r="H75" s="44"/>
      <c r="I75" s="44"/>
      <c r="J75" s="44"/>
      <c r="K75" s="44"/>
      <c r="L75" s="44"/>
      <c r="M75" s="44"/>
      <c r="N75" s="44"/>
      <c r="O75" s="44"/>
      <c r="P75" s="44"/>
    </row>
    <row r="76" spans="1:16" s="47" customFormat="1">
      <c r="A76" s="44"/>
      <c r="B76" s="44"/>
      <c r="C76" s="44"/>
      <c r="D76" s="44"/>
      <c r="E76" s="44"/>
      <c r="F76" s="44"/>
      <c r="G76" s="44"/>
      <c r="H76" s="44"/>
      <c r="I76" s="44"/>
      <c r="J76" s="44"/>
      <c r="K76" s="44"/>
      <c r="L76" s="44"/>
      <c r="M76" s="44"/>
      <c r="N76" s="44"/>
      <c r="O76" s="44"/>
      <c r="P76" s="44"/>
    </row>
    <row r="77" spans="1:16" s="47" customFormat="1">
      <c r="A77" s="44"/>
      <c r="B77" s="44"/>
      <c r="C77" s="44"/>
      <c r="D77" s="44"/>
      <c r="E77" s="44"/>
      <c r="F77" s="44"/>
      <c r="G77" s="44"/>
      <c r="H77" s="44"/>
      <c r="I77" s="44"/>
      <c r="J77" s="44"/>
      <c r="K77" s="44"/>
      <c r="L77" s="44"/>
      <c r="M77" s="44"/>
      <c r="N77" s="44"/>
      <c r="O77" s="44"/>
      <c r="P77" s="44"/>
    </row>
    <row r="78" spans="1:16" s="47" customFormat="1">
      <c r="A78" s="44"/>
      <c r="B78" s="44"/>
      <c r="C78" s="44"/>
      <c r="D78" s="44"/>
      <c r="E78" s="44"/>
      <c r="F78" s="44"/>
      <c r="G78" s="44"/>
      <c r="H78" s="44"/>
      <c r="I78" s="44"/>
      <c r="J78" s="44"/>
      <c r="K78" s="44"/>
      <c r="L78" s="44"/>
      <c r="M78" s="44"/>
      <c r="N78" s="44"/>
      <c r="O78" s="44"/>
      <c r="P78" s="44"/>
    </row>
    <row r="79" spans="1:16" s="47" customFormat="1">
      <c r="A79" s="44"/>
      <c r="B79" s="44"/>
      <c r="C79" s="44"/>
      <c r="D79" s="44"/>
      <c r="E79" s="44"/>
      <c r="F79" s="44"/>
      <c r="G79" s="44"/>
      <c r="H79" s="44"/>
      <c r="I79" s="44"/>
      <c r="J79" s="44"/>
      <c r="K79" s="44"/>
      <c r="L79" s="44"/>
      <c r="M79" s="44"/>
      <c r="N79" s="44"/>
      <c r="O79" s="44"/>
      <c r="P79" s="44"/>
    </row>
    <row r="80" spans="1:16" s="47" customFormat="1">
      <c r="A80" s="44"/>
      <c r="B80" s="44"/>
      <c r="C80" s="44"/>
      <c r="D80" s="44"/>
      <c r="E80" s="44"/>
      <c r="F80" s="44"/>
      <c r="G80" s="44"/>
      <c r="H80" s="44"/>
      <c r="I80" s="44"/>
      <c r="J80" s="44"/>
      <c r="K80" s="44"/>
      <c r="L80" s="44"/>
      <c r="M80" s="44"/>
      <c r="N80" s="44"/>
      <c r="O80" s="44"/>
      <c r="P80" s="44"/>
    </row>
    <row r="81" spans="1:16" s="47" customFormat="1">
      <c r="A81" s="44"/>
      <c r="B81" s="44"/>
      <c r="C81" s="44"/>
      <c r="D81" s="44"/>
      <c r="E81" s="44"/>
      <c r="F81" s="44"/>
      <c r="G81" s="44"/>
      <c r="H81" s="44"/>
      <c r="I81" s="44"/>
      <c r="J81" s="44"/>
      <c r="K81" s="44"/>
      <c r="L81" s="44"/>
      <c r="M81" s="44"/>
      <c r="N81" s="44"/>
      <c r="O81" s="44"/>
      <c r="P81" s="44"/>
    </row>
    <row r="82" spans="1:16" s="47" customFormat="1">
      <c r="A82" s="44"/>
      <c r="B82" s="44"/>
      <c r="C82" s="44"/>
      <c r="D82" s="44"/>
      <c r="E82" s="44"/>
      <c r="F82" s="44"/>
      <c r="G82" s="44"/>
      <c r="H82" s="44"/>
      <c r="I82" s="44"/>
      <c r="J82" s="44"/>
      <c r="K82" s="44"/>
      <c r="L82" s="44"/>
      <c r="M82" s="44"/>
      <c r="N82" s="44"/>
      <c r="O82" s="44"/>
      <c r="P82" s="44"/>
    </row>
    <row r="83" spans="1:16" s="47" customFormat="1">
      <c r="A83" s="44"/>
      <c r="B83" s="44"/>
      <c r="C83" s="44"/>
      <c r="D83" s="44"/>
      <c r="E83" s="44"/>
      <c r="F83" s="44"/>
      <c r="G83" s="44"/>
      <c r="H83" s="44"/>
      <c r="I83" s="44"/>
      <c r="J83" s="44"/>
      <c r="K83" s="44"/>
      <c r="L83" s="44"/>
      <c r="M83" s="44"/>
      <c r="N83" s="44"/>
      <c r="O83" s="44"/>
      <c r="P83" s="44"/>
    </row>
    <row r="84" spans="1:16" s="47" customFormat="1">
      <c r="A84" s="44"/>
      <c r="B84" s="44"/>
      <c r="C84" s="44"/>
      <c r="D84" s="44"/>
      <c r="E84" s="44"/>
      <c r="F84" s="44"/>
      <c r="G84" s="44"/>
      <c r="H84" s="44"/>
      <c r="I84" s="44"/>
      <c r="J84" s="44"/>
      <c r="K84" s="44"/>
      <c r="L84" s="44"/>
      <c r="M84" s="44"/>
      <c r="N84" s="44"/>
      <c r="O84" s="44"/>
      <c r="P84" s="44"/>
    </row>
    <row r="85" spans="1:16" s="47" customFormat="1">
      <c r="A85" s="44"/>
      <c r="B85" s="44"/>
      <c r="C85" s="44"/>
      <c r="D85" s="44"/>
      <c r="E85" s="44"/>
      <c r="F85" s="44"/>
      <c r="G85" s="44"/>
      <c r="H85" s="44"/>
      <c r="I85" s="44"/>
      <c r="J85" s="44"/>
      <c r="K85" s="44"/>
      <c r="L85" s="44"/>
      <c r="M85" s="44"/>
      <c r="N85" s="44"/>
      <c r="O85" s="44"/>
      <c r="P85" s="44"/>
    </row>
    <row r="86" spans="1:16" s="47" customFormat="1">
      <c r="A86" s="44"/>
      <c r="B86" s="44"/>
      <c r="C86" s="44"/>
      <c r="D86" s="44"/>
      <c r="E86" s="44"/>
      <c r="F86" s="44"/>
      <c r="G86" s="44"/>
      <c r="H86" s="44"/>
      <c r="I86" s="44"/>
      <c r="J86" s="44"/>
      <c r="K86" s="44"/>
      <c r="L86" s="44"/>
      <c r="M86" s="44"/>
      <c r="N86" s="44"/>
      <c r="O86" s="44"/>
      <c r="P86" s="44"/>
    </row>
    <row r="87" spans="1:16" s="47" customFormat="1">
      <c r="A87" s="44"/>
      <c r="B87" s="44"/>
      <c r="C87" s="44"/>
      <c r="D87" s="44"/>
      <c r="E87" s="44"/>
      <c r="F87" s="44"/>
      <c r="G87" s="44"/>
      <c r="H87" s="44"/>
      <c r="I87" s="44"/>
      <c r="J87" s="44"/>
      <c r="K87" s="44"/>
      <c r="L87" s="44"/>
      <c r="M87" s="44"/>
      <c r="N87" s="44"/>
      <c r="O87" s="44"/>
      <c r="P87" s="44"/>
    </row>
    <row r="88" spans="1:16" s="47" customFormat="1">
      <c r="A88" s="44"/>
      <c r="B88" s="44"/>
      <c r="C88" s="44"/>
      <c r="D88" s="44"/>
      <c r="E88" s="44"/>
      <c r="F88" s="44"/>
      <c r="G88" s="44"/>
      <c r="H88" s="44"/>
      <c r="I88" s="44"/>
      <c r="J88" s="44"/>
      <c r="K88" s="44"/>
      <c r="L88" s="44"/>
      <c r="M88" s="44"/>
      <c r="N88" s="44"/>
      <c r="O88" s="44"/>
      <c r="P88" s="44"/>
    </row>
    <row r="89" spans="1:16" s="47" customFormat="1">
      <c r="A89" s="44"/>
      <c r="B89" s="44"/>
      <c r="C89" s="44"/>
      <c r="D89" s="44"/>
      <c r="E89" s="44"/>
      <c r="F89" s="44"/>
      <c r="G89" s="44"/>
      <c r="H89" s="44"/>
      <c r="I89" s="44"/>
      <c r="J89" s="44"/>
      <c r="K89" s="44"/>
      <c r="L89" s="44"/>
      <c r="M89" s="44"/>
      <c r="N89" s="44"/>
      <c r="O89" s="44"/>
      <c r="P89" s="44"/>
    </row>
    <row r="90" spans="1:16" s="47" customFormat="1">
      <c r="A90" s="44"/>
      <c r="B90" s="44"/>
      <c r="C90" s="44"/>
      <c r="D90" s="44"/>
      <c r="E90" s="44"/>
      <c r="F90" s="44"/>
      <c r="G90" s="44"/>
      <c r="H90" s="44"/>
      <c r="I90" s="44"/>
      <c r="J90" s="44"/>
      <c r="K90" s="44"/>
      <c r="L90" s="44"/>
      <c r="M90" s="44"/>
      <c r="N90" s="44"/>
      <c r="O90" s="44"/>
      <c r="P90" s="44"/>
    </row>
    <row r="91" spans="1:16" s="47" customFormat="1">
      <c r="A91" s="44"/>
      <c r="B91" s="44"/>
      <c r="C91" s="44"/>
      <c r="D91" s="44"/>
      <c r="E91" s="44"/>
      <c r="F91" s="44"/>
      <c r="G91" s="44"/>
      <c r="H91" s="44"/>
      <c r="I91" s="44"/>
      <c r="J91" s="44"/>
      <c r="K91" s="44"/>
      <c r="L91" s="44"/>
      <c r="M91" s="44"/>
      <c r="N91" s="44"/>
      <c r="O91" s="44"/>
      <c r="P91" s="44"/>
    </row>
    <row r="92" spans="1:16" s="47" customFormat="1">
      <c r="A92" s="44"/>
      <c r="B92" s="44"/>
      <c r="C92" s="44"/>
      <c r="D92" s="44"/>
      <c r="E92" s="44"/>
      <c r="F92" s="44"/>
      <c r="G92" s="44"/>
      <c r="H92" s="44"/>
      <c r="I92" s="44"/>
      <c r="J92" s="44"/>
      <c r="K92" s="44"/>
      <c r="L92" s="44"/>
      <c r="M92" s="44"/>
      <c r="N92" s="44"/>
      <c r="O92" s="44"/>
      <c r="P92" s="44"/>
    </row>
    <row r="93" spans="1:16" s="47" customFormat="1">
      <c r="A93" s="44"/>
      <c r="B93" s="44"/>
      <c r="C93" s="44"/>
      <c r="D93" s="44"/>
      <c r="E93" s="44"/>
      <c r="F93" s="44"/>
      <c r="G93" s="44"/>
      <c r="H93" s="44"/>
      <c r="I93" s="44"/>
      <c r="J93" s="44"/>
      <c r="K93" s="44"/>
      <c r="L93" s="44"/>
      <c r="M93" s="44"/>
      <c r="N93" s="44"/>
      <c r="O93" s="44"/>
      <c r="P93" s="44"/>
    </row>
    <row r="94" spans="1:16" s="47" customFormat="1">
      <c r="A94" s="44"/>
      <c r="B94" s="44"/>
      <c r="C94" s="44"/>
      <c r="D94" s="44"/>
      <c r="E94" s="44"/>
      <c r="F94" s="44"/>
      <c r="G94" s="44"/>
      <c r="H94" s="44"/>
      <c r="I94" s="44"/>
      <c r="J94" s="44"/>
      <c r="K94" s="44"/>
      <c r="L94" s="44"/>
      <c r="M94" s="44"/>
      <c r="N94" s="44"/>
      <c r="O94" s="44"/>
      <c r="P94" s="44"/>
    </row>
    <row r="95" spans="1:16" s="47" customFormat="1">
      <c r="A95" s="44"/>
      <c r="B95" s="44"/>
      <c r="C95" s="44"/>
      <c r="D95" s="44"/>
      <c r="E95" s="44"/>
      <c r="F95" s="44"/>
      <c r="G95" s="44"/>
      <c r="H95" s="44"/>
      <c r="I95" s="44"/>
      <c r="J95" s="44"/>
      <c r="K95" s="44"/>
      <c r="L95" s="44"/>
      <c r="M95" s="44"/>
      <c r="N95" s="44"/>
      <c r="O95" s="44"/>
      <c r="P95" s="44"/>
    </row>
    <row r="96" spans="1:16" s="47" customFormat="1">
      <c r="A96" s="44"/>
      <c r="B96" s="44"/>
      <c r="C96" s="44"/>
      <c r="D96" s="44"/>
      <c r="E96" s="44"/>
      <c r="F96" s="44"/>
      <c r="G96" s="44"/>
      <c r="H96" s="44"/>
      <c r="I96" s="44"/>
      <c r="J96" s="44"/>
      <c r="K96" s="44"/>
      <c r="L96" s="44"/>
      <c r="M96" s="44"/>
      <c r="N96" s="44"/>
      <c r="O96" s="44"/>
      <c r="P96" s="44"/>
    </row>
    <row r="97" spans="1:16" s="47" customFormat="1">
      <c r="A97" s="44"/>
      <c r="B97" s="44"/>
      <c r="C97" s="44"/>
      <c r="D97" s="44"/>
      <c r="E97" s="44"/>
      <c r="F97" s="44"/>
      <c r="G97" s="44"/>
      <c r="H97" s="44"/>
      <c r="I97" s="44"/>
      <c r="J97" s="44"/>
      <c r="K97" s="44"/>
      <c r="L97" s="44"/>
      <c r="M97" s="44"/>
      <c r="N97" s="44"/>
      <c r="O97" s="44"/>
      <c r="P97" s="44"/>
    </row>
    <row r="98" spans="1:16" s="47" customFormat="1">
      <c r="A98" s="44"/>
      <c r="B98" s="44"/>
      <c r="C98" s="44"/>
      <c r="D98" s="44"/>
      <c r="E98" s="44"/>
      <c r="F98" s="44"/>
      <c r="G98" s="44"/>
      <c r="H98" s="44"/>
      <c r="I98" s="44"/>
      <c r="J98" s="44"/>
      <c r="K98" s="44"/>
      <c r="L98" s="44"/>
      <c r="M98" s="44"/>
      <c r="N98" s="44"/>
      <c r="O98" s="44"/>
      <c r="P98" s="44"/>
    </row>
    <row r="99" spans="1:16" s="47" customFormat="1">
      <c r="A99" s="44"/>
      <c r="B99" s="44"/>
      <c r="C99" s="44"/>
      <c r="D99" s="44"/>
      <c r="E99" s="44"/>
      <c r="F99" s="44"/>
      <c r="G99" s="44"/>
      <c r="H99" s="44"/>
      <c r="I99" s="44"/>
      <c r="J99" s="44"/>
      <c r="K99" s="44"/>
      <c r="L99" s="44"/>
      <c r="M99" s="44"/>
      <c r="N99" s="44"/>
      <c r="O99" s="44"/>
      <c r="P99" s="44"/>
    </row>
    <row r="100" spans="1:16" s="47" customFormat="1">
      <c r="A100" s="44"/>
      <c r="B100" s="44"/>
      <c r="C100" s="44"/>
      <c r="D100" s="44"/>
      <c r="E100" s="44"/>
      <c r="F100" s="44"/>
      <c r="G100" s="44"/>
      <c r="H100" s="44"/>
      <c r="I100" s="44"/>
      <c r="J100" s="44"/>
      <c r="K100" s="44"/>
      <c r="L100" s="44"/>
      <c r="M100" s="44"/>
      <c r="N100" s="44"/>
      <c r="O100" s="44"/>
      <c r="P100" s="44"/>
    </row>
    <row r="101" spans="1:16" s="47" customFormat="1">
      <c r="A101" s="44"/>
      <c r="B101" s="44"/>
      <c r="C101" s="44"/>
      <c r="D101" s="44"/>
      <c r="E101" s="44"/>
      <c r="F101" s="44"/>
      <c r="G101" s="44"/>
      <c r="H101" s="44"/>
      <c r="I101" s="44"/>
      <c r="J101" s="44"/>
      <c r="K101" s="44"/>
      <c r="L101" s="44"/>
      <c r="M101" s="44"/>
      <c r="N101" s="44"/>
      <c r="O101" s="44"/>
      <c r="P101" s="44"/>
    </row>
    <row r="102" spans="1:16" s="47" customFormat="1">
      <c r="A102" s="44"/>
      <c r="B102" s="44"/>
      <c r="C102" s="44"/>
      <c r="D102" s="44"/>
      <c r="E102" s="44"/>
      <c r="F102" s="44"/>
      <c r="G102" s="44"/>
      <c r="H102" s="44"/>
      <c r="I102" s="44"/>
      <c r="J102" s="44"/>
      <c r="K102" s="44"/>
      <c r="L102" s="44"/>
      <c r="M102" s="44"/>
      <c r="N102" s="44"/>
      <c r="O102" s="44"/>
      <c r="P102" s="44"/>
    </row>
    <row r="103" spans="1:16" s="47" customFormat="1">
      <c r="A103" s="44"/>
      <c r="B103" s="44"/>
      <c r="C103" s="44"/>
      <c r="D103" s="44"/>
      <c r="E103" s="44"/>
      <c r="F103" s="44"/>
      <c r="G103" s="44"/>
      <c r="H103" s="44"/>
      <c r="I103" s="44"/>
      <c r="J103" s="44"/>
      <c r="K103" s="44"/>
      <c r="L103" s="44"/>
      <c r="M103" s="44"/>
      <c r="N103" s="44"/>
      <c r="O103" s="44"/>
      <c r="P103" s="44"/>
    </row>
    <row r="104" spans="1:16" s="47" customFormat="1">
      <c r="A104" s="44"/>
      <c r="B104" s="44"/>
      <c r="C104" s="44"/>
      <c r="D104" s="44"/>
      <c r="E104" s="44"/>
      <c r="F104" s="44"/>
      <c r="G104" s="44"/>
      <c r="H104" s="44"/>
      <c r="I104" s="44"/>
      <c r="J104" s="44"/>
      <c r="K104" s="44"/>
      <c r="L104" s="44"/>
      <c r="M104" s="44"/>
      <c r="N104" s="44"/>
      <c r="O104" s="44"/>
      <c r="P104" s="44"/>
    </row>
    <row r="105" spans="1:16" s="47" customFormat="1">
      <c r="A105" s="44"/>
      <c r="B105" s="44"/>
      <c r="C105" s="44"/>
      <c r="D105" s="44"/>
      <c r="E105" s="44"/>
      <c r="F105" s="44"/>
      <c r="G105" s="44"/>
      <c r="H105" s="44"/>
      <c r="I105" s="44"/>
      <c r="J105" s="44"/>
      <c r="K105" s="44"/>
      <c r="L105" s="44"/>
      <c r="M105" s="44"/>
      <c r="N105" s="44"/>
      <c r="O105" s="44"/>
      <c r="P105" s="44"/>
    </row>
    <row r="106" spans="1:16" s="47" customFormat="1">
      <c r="A106" s="44"/>
      <c r="B106" s="44"/>
      <c r="C106" s="44"/>
      <c r="D106" s="44"/>
      <c r="E106" s="44"/>
      <c r="F106" s="44"/>
      <c r="G106" s="44"/>
      <c r="H106" s="44"/>
      <c r="I106" s="44"/>
      <c r="J106" s="44"/>
      <c r="K106" s="44"/>
      <c r="L106" s="44"/>
      <c r="M106" s="44"/>
      <c r="N106" s="44"/>
      <c r="O106" s="44"/>
      <c r="P106" s="44"/>
    </row>
    <row r="107" spans="1:16" s="47" customFormat="1">
      <c r="A107" s="44"/>
      <c r="B107" s="44"/>
      <c r="C107" s="44"/>
      <c r="D107" s="44"/>
      <c r="E107" s="44"/>
      <c r="F107" s="44"/>
      <c r="G107" s="44"/>
      <c r="H107" s="44"/>
      <c r="I107" s="44"/>
      <c r="J107" s="44"/>
      <c r="K107" s="44"/>
      <c r="L107" s="44"/>
      <c r="M107" s="44"/>
      <c r="N107" s="44"/>
      <c r="O107" s="44"/>
      <c r="P107" s="44"/>
    </row>
    <row r="108" spans="1:16" s="47" customFormat="1">
      <c r="A108" s="44"/>
      <c r="B108" s="44"/>
      <c r="C108" s="44"/>
      <c r="D108" s="44"/>
      <c r="E108" s="44"/>
      <c r="F108" s="44"/>
      <c r="G108" s="44"/>
      <c r="H108" s="44"/>
      <c r="I108" s="44"/>
      <c r="J108" s="44"/>
      <c r="K108" s="44"/>
      <c r="L108" s="44"/>
      <c r="M108" s="44"/>
      <c r="N108" s="44"/>
      <c r="O108" s="44"/>
      <c r="P108" s="44"/>
    </row>
    <row r="109" spans="1:16" s="47" customFormat="1">
      <c r="A109" s="44"/>
      <c r="B109" s="44"/>
      <c r="C109" s="44"/>
      <c r="D109" s="44"/>
      <c r="E109" s="44"/>
      <c r="F109" s="44"/>
      <c r="G109" s="44"/>
      <c r="H109" s="44"/>
      <c r="I109" s="44"/>
      <c r="J109" s="44"/>
      <c r="K109" s="44"/>
      <c r="L109" s="44"/>
      <c r="M109" s="44"/>
      <c r="N109" s="44"/>
      <c r="O109" s="44"/>
      <c r="P109" s="44"/>
    </row>
    <row r="110" spans="1:16" s="47" customFormat="1">
      <c r="A110" s="44"/>
      <c r="B110" s="44"/>
      <c r="C110" s="44"/>
      <c r="D110" s="44"/>
      <c r="E110" s="44"/>
      <c r="F110" s="44"/>
      <c r="G110" s="44"/>
      <c r="H110" s="44"/>
      <c r="I110" s="44"/>
      <c r="J110" s="44"/>
      <c r="K110" s="44"/>
      <c r="L110" s="44"/>
      <c r="M110" s="44"/>
      <c r="N110" s="44"/>
      <c r="O110" s="44"/>
      <c r="P110" s="44"/>
    </row>
    <row r="111" spans="1:16" s="47" customFormat="1">
      <c r="A111" s="44"/>
      <c r="B111" s="44"/>
      <c r="C111" s="44"/>
      <c r="D111" s="44"/>
      <c r="E111" s="44"/>
      <c r="F111" s="44"/>
      <c r="G111" s="44"/>
      <c r="H111" s="44"/>
      <c r="I111" s="44"/>
      <c r="J111" s="44"/>
      <c r="K111" s="44"/>
      <c r="L111" s="44"/>
      <c r="M111" s="44"/>
      <c r="N111" s="44"/>
      <c r="O111" s="44"/>
      <c r="P111" s="44"/>
    </row>
    <row r="112" spans="1:16" s="47" customFormat="1">
      <c r="A112" s="44"/>
      <c r="B112" s="44"/>
      <c r="C112" s="44"/>
      <c r="D112" s="44"/>
      <c r="E112" s="44"/>
      <c r="F112" s="44"/>
      <c r="G112" s="44"/>
      <c r="H112" s="44"/>
      <c r="I112" s="44"/>
      <c r="J112" s="44"/>
      <c r="K112" s="44"/>
      <c r="L112" s="44"/>
      <c r="M112" s="44"/>
      <c r="N112" s="44"/>
      <c r="O112" s="44"/>
      <c r="P112" s="44"/>
    </row>
    <row r="113" spans="1:16" s="47" customFormat="1">
      <c r="A113" s="44"/>
      <c r="B113" s="44"/>
      <c r="C113" s="44"/>
      <c r="D113" s="44"/>
      <c r="E113" s="44"/>
      <c r="F113" s="44"/>
      <c r="G113" s="44"/>
      <c r="H113" s="44"/>
      <c r="I113" s="44"/>
      <c r="J113" s="44"/>
      <c r="K113" s="44"/>
      <c r="L113" s="44"/>
      <c r="M113" s="44"/>
      <c r="N113" s="44"/>
      <c r="O113" s="44"/>
      <c r="P113" s="44"/>
    </row>
    <row r="114" spans="1:16" s="47" customFormat="1">
      <c r="A114" s="44"/>
      <c r="B114" s="44"/>
      <c r="C114" s="44"/>
      <c r="D114" s="44"/>
      <c r="E114" s="44"/>
      <c r="F114" s="44"/>
      <c r="G114" s="44"/>
      <c r="H114" s="44"/>
      <c r="I114" s="44"/>
      <c r="J114" s="44"/>
      <c r="K114" s="44"/>
      <c r="L114" s="44"/>
      <c r="M114" s="44"/>
      <c r="N114" s="44"/>
      <c r="O114" s="44"/>
      <c r="P114" s="44"/>
    </row>
    <row r="115" spans="1:16" s="47" customFormat="1">
      <c r="A115" s="44"/>
      <c r="B115" s="44"/>
      <c r="C115" s="44"/>
      <c r="D115" s="44"/>
      <c r="E115" s="44"/>
      <c r="F115" s="44"/>
      <c r="G115" s="44"/>
      <c r="H115" s="44"/>
      <c r="I115" s="44"/>
      <c r="J115" s="44"/>
      <c r="K115" s="44"/>
      <c r="L115" s="44"/>
      <c r="M115" s="44"/>
      <c r="N115" s="44"/>
      <c r="O115" s="44"/>
      <c r="P115" s="44"/>
    </row>
    <row r="116" spans="1:16" s="47" customFormat="1">
      <c r="A116" s="44"/>
      <c r="B116" s="44"/>
      <c r="C116" s="44"/>
      <c r="D116" s="44"/>
      <c r="E116" s="44"/>
      <c r="F116" s="44"/>
      <c r="G116" s="44"/>
      <c r="H116" s="44"/>
      <c r="I116" s="44"/>
      <c r="J116" s="44"/>
      <c r="K116" s="44"/>
      <c r="L116" s="44"/>
      <c r="M116" s="44"/>
      <c r="N116" s="44"/>
      <c r="O116" s="44"/>
      <c r="P116" s="44"/>
    </row>
    <row r="117" spans="1:16" s="47" customFormat="1">
      <c r="A117" s="44"/>
      <c r="B117" s="44"/>
      <c r="C117" s="44"/>
      <c r="D117" s="44"/>
      <c r="E117" s="44"/>
      <c r="F117" s="44"/>
      <c r="G117" s="44"/>
      <c r="H117" s="44"/>
      <c r="I117" s="44"/>
      <c r="J117" s="44"/>
      <c r="K117" s="44"/>
      <c r="L117" s="44"/>
      <c r="M117" s="44"/>
      <c r="N117" s="44"/>
      <c r="O117" s="44"/>
      <c r="P117" s="44"/>
    </row>
    <row r="118" spans="1:16" s="47" customFormat="1">
      <c r="A118" s="44"/>
      <c r="B118" s="44"/>
      <c r="C118" s="44"/>
      <c r="D118" s="44"/>
      <c r="E118" s="44"/>
      <c r="F118" s="44"/>
      <c r="G118" s="44"/>
      <c r="H118" s="44"/>
      <c r="I118" s="44"/>
      <c r="J118" s="44"/>
      <c r="K118" s="44"/>
      <c r="L118" s="44"/>
      <c r="M118" s="44"/>
      <c r="N118" s="44"/>
      <c r="O118" s="44"/>
      <c r="P118" s="44"/>
    </row>
    <row r="119" spans="1:16" s="47" customFormat="1">
      <c r="A119" s="44"/>
      <c r="B119" s="44"/>
      <c r="C119" s="44"/>
      <c r="D119" s="44"/>
      <c r="E119" s="44"/>
      <c r="F119" s="44"/>
      <c r="G119" s="44"/>
      <c r="H119" s="44"/>
      <c r="I119" s="44"/>
      <c r="J119" s="44"/>
      <c r="K119" s="44"/>
      <c r="L119" s="44"/>
      <c r="M119" s="44"/>
      <c r="N119" s="44"/>
      <c r="O119" s="44"/>
      <c r="P119" s="44"/>
    </row>
    <row r="120" spans="1:16" s="47" customFormat="1">
      <c r="A120" s="44"/>
      <c r="B120" s="44"/>
      <c r="C120" s="44"/>
      <c r="D120" s="44"/>
      <c r="E120" s="44"/>
      <c r="F120" s="44"/>
      <c r="G120" s="44"/>
      <c r="H120" s="44"/>
      <c r="I120" s="44"/>
      <c r="J120" s="44"/>
      <c r="K120" s="44"/>
      <c r="L120" s="44"/>
      <c r="M120" s="44"/>
      <c r="N120" s="44"/>
      <c r="O120" s="44"/>
      <c r="P120" s="44"/>
    </row>
    <row r="121" spans="1:16" s="47" customFormat="1">
      <c r="A121" s="44"/>
      <c r="B121" s="44"/>
      <c r="C121" s="44"/>
      <c r="D121" s="44"/>
      <c r="E121" s="44"/>
      <c r="F121" s="44"/>
      <c r="G121" s="44"/>
      <c r="H121" s="44"/>
      <c r="I121" s="44"/>
      <c r="J121" s="44"/>
      <c r="K121" s="44"/>
      <c r="L121" s="44"/>
      <c r="M121" s="44"/>
      <c r="N121" s="44"/>
      <c r="O121" s="44"/>
      <c r="P121" s="44"/>
    </row>
    <row r="122" spans="1:16" s="47" customFormat="1">
      <c r="A122" s="44"/>
      <c r="B122" s="44"/>
      <c r="C122" s="44"/>
      <c r="D122" s="44"/>
      <c r="E122" s="44"/>
      <c r="F122" s="44"/>
      <c r="G122" s="44"/>
      <c r="H122" s="44"/>
      <c r="I122" s="44"/>
      <c r="J122" s="44"/>
      <c r="K122" s="44"/>
      <c r="L122" s="44"/>
      <c r="M122" s="44"/>
      <c r="N122" s="44"/>
      <c r="O122" s="44"/>
      <c r="P122" s="44"/>
    </row>
    <row r="123" spans="1:16" s="47" customFormat="1">
      <c r="A123" s="44"/>
      <c r="B123" s="44"/>
      <c r="C123" s="44"/>
      <c r="D123" s="44"/>
      <c r="E123" s="44"/>
      <c r="F123" s="44"/>
      <c r="G123" s="44"/>
      <c r="H123" s="44"/>
      <c r="I123" s="44"/>
      <c r="J123" s="44"/>
      <c r="K123" s="44"/>
      <c r="L123" s="44"/>
      <c r="M123" s="44"/>
      <c r="N123" s="44"/>
      <c r="O123" s="44"/>
      <c r="P123" s="44"/>
    </row>
    <row r="124" spans="1:16" s="47" customFormat="1">
      <c r="A124" s="44"/>
      <c r="B124" s="44"/>
      <c r="C124" s="44"/>
      <c r="D124" s="44"/>
      <c r="E124" s="44"/>
      <c r="F124" s="44"/>
      <c r="G124" s="44"/>
      <c r="H124" s="44"/>
      <c r="I124" s="44"/>
      <c r="J124" s="44"/>
      <c r="K124" s="44"/>
      <c r="L124" s="44"/>
      <c r="M124" s="44"/>
      <c r="N124" s="44"/>
      <c r="O124" s="44"/>
      <c r="P124" s="44"/>
    </row>
    <row r="125" spans="1:16" s="47" customFormat="1">
      <c r="A125" s="44"/>
      <c r="B125" s="44"/>
      <c r="C125" s="44"/>
      <c r="D125" s="44"/>
      <c r="E125" s="44"/>
      <c r="F125" s="44"/>
      <c r="G125" s="44"/>
      <c r="H125" s="44"/>
      <c r="I125" s="44"/>
      <c r="J125" s="44"/>
      <c r="K125" s="44"/>
      <c r="L125" s="44"/>
      <c r="M125" s="44"/>
      <c r="N125" s="44"/>
      <c r="O125" s="44"/>
      <c r="P125" s="44"/>
    </row>
    <row r="126" spans="1:16" s="47" customFormat="1">
      <c r="A126" s="44"/>
      <c r="B126" s="44"/>
      <c r="C126" s="44"/>
      <c r="D126" s="44"/>
      <c r="E126" s="44"/>
      <c r="F126" s="44"/>
      <c r="G126" s="44"/>
      <c r="H126" s="44"/>
      <c r="I126" s="44"/>
      <c r="J126" s="44"/>
      <c r="K126" s="44"/>
      <c r="L126" s="44"/>
      <c r="M126" s="44"/>
      <c r="N126" s="44"/>
      <c r="O126" s="44"/>
      <c r="P126" s="44"/>
    </row>
    <row r="127" spans="1:16" s="47" customFormat="1">
      <c r="A127" s="44"/>
      <c r="B127" s="44"/>
      <c r="C127" s="44"/>
      <c r="D127" s="44"/>
      <c r="E127" s="44"/>
      <c r="F127" s="44"/>
      <c r="G127" s="44"/>
      <c r="H127" s="44"/>
      <c r="I127" s="44"/>
      <c r="J127" s="44"/>
      <c r="K127" s="44"/>
      <c r="L127" s="44"/>
      <c r="M127" s="44"/>
      <c r="N127" s="44"/>
      <c r="O127" s="44"/>
      <c r="P127" s="44"/>
    </row>
    <row r="128" spans="1:16" s="47" customFormat="1">
      <c r="A128" s="44"/>
      <c r="B128" s="44"/>
      <c r="C128" s="44"/>
      <c r="D128" s="44"/>
      <c r="E128" s="44"/>
      <c r="F128" s="44"/>
      <c r="G128" s="44"/>
      <c r="H128" s="44"/>
      <c r="I128" s="44"/>
      <c r="J128" s="44"/>
      <c r="K128" s="44"/>
      <c r="L128" s="44"/>
      <c r="M128" s="44"/>
      <c r="N128" s="44"/>
      <c r="O128" s="44"/>
      <c r="P128" s="44"/>
    </row>
    <row r="129" spans="1:16" s="47" customFormat="1">
      <c r="A129" s="44"/>
      <c r="B129" s="44"/>
      <c r="C129" s="44"/>
      <c r="D129" s="44"/>
      <c r="E129" s="44"/>
      <c r="F129" s="44"/>
      <c r="G129" s="44"/>
      <c r="H129" s="44"/>
      <c r="I129" s="44"/>
      <c r="J129" s="44"/>
      <c r="K129" s="44"/>
      <c r="L129" s="44"/>
      <c r="M129" s="44"/>
      <c r="N129" s="44"/>
      <c r="O129" s="44"/>
      <c r="P129" s="44"/>
    </row>
    <row r="130" spans="1:16" s="47" customFormat="1">
      <c r="A130" s="44"/>
      <c r="B130" s="44"/>
      <c r="C130" s="44"/>
      <c r="D130" s="44"/>
      <c r="E130" s="44"/>
      <c r="F130" s="44"/>
      <c r="G130" s="44"/>
      <c r="H130" s="44"/>
      <c r="I130" s="44"/>
      <c r="J130" s="44"/>
      <c r="K130" s="44"/>
      <c r="L130" s="44"/>
      <c r="M130" s="44"/>
      <c r="N130" s="44"/>
      <c r="O130" s="44"/>
      <c r="P130" s="44"/>
    </row>
    <row r="131" spans="1:16" s="47" customFormat="1">
      <c r="A131" s="44"/>
      <c r="B131" s="44"/>
      <c r="C131" s="44"/>
      <c r="D131" s="44"/>
      <c r="E131" s="44"/>
      <c r="F131" s="44"/>
      <c r="G131" s="44"/>
      <c r="H131" s="44"/>
      <c r="I131" s="44"/>
      <c r="J131" s="44"/>
      <c r="K131" s="44"/>
      <c r="L131" s="44"/>
      <c r="M131" s="44"/>
      <c r="N131" s="44"/>
      <c r="O131" s="44"/>
      <c r="P131" s="44"/>
    </row>
    <row r="132" spans="1:16" s="47" customFormat="1">
      <c r="A132" s="44"/>
      <c r="B132" s="44"/>
      <c r="C132" s="44"/>
      <c r="D132" s="44"/>
      <c r="E132" s="44"/>
      <c r="F132" s="44"/>
      <c r="G132" s="44"/>
      <c r="H132" s="44"/>
      <c r="I132" s="44"/>
      <c r="J132" s="44"/>
      <c r="K132" s="44"/>
      <c r="L132" s="44"/>
      <c r="M132" s="44"/>
      <c r="N132" s="44"/>
      <c r="O132" s="44"/>
      <c r="P132" s="44"/>
    </row>
    <row r="133" spans="1:16" s="47" customFormat="1">
      <c r="A133" s="44"/>
      <c r="B133" s="44"/>
      <c r="C133" s="44"/>
      <c r="D133" s="44"/>
      <c r="E133" s="44"/>
      <c r="F133" s="44"/>
      <c r="G133" s="44"/>
      <c r="H133" s="44"/>
      <c r="I133" s="44"/>
      <c r="J133" s="44"/>
      <c r="K133" s="44"/>
      <c r="L133" s="44"/>
      <c r="M133" s="44"/>
      <c r="N133" s="44"/>
      <c r="O133" s="44"/>
      <c r="P133" s="44"/>
    </row>
    <row r="134" spans="1:16" s="47" customFormat="1">
      <c r="A134" s="44"/>
      <c r="B134" s="44"/>
      <c r="C134" s="44"/>
      <c r="D134" s="44"/>
      <c r="E134" s="44"/>
      <c r="F134" s="44"/>
      <c r="G134" s="44"/>
      <c r="H134" s="44"/>
      <c r="I134" s="44"/>
      <c r="J134" s="44"/>
      <c r="K134" s="44"/>
      <c r="L134" s="44"/>
      <c r="M134" s="44"/>
      <c r="N134" s="44"/>
      <c r="O134" s="44"/>
      <c r="P134" s="44"/>
    </row>
    <row r="135" spans="1:16" s="47" customFormat="1">
      <c r="A135" s="44"/>
      <c r="B135" s="44"/>
      <c r="C135" s="44"/>
      <c r="D135" s="44"/>
      <c r="E135" s="44"/>
      <c r="F135" s="44"/>
      <c r="G135" s="44"/>
      <c r="H135" s="44"/>
      <c r="I135" s="44"/>
      <c r="J135" s="44"/>
      <c r="K135" s="44"/>
      <c r="L135" s="44"/>
      <c r="M135" s="44"/>
      <c r="N135" s="44"/>
      <c r="O135" s="44"/>
      <c r="P135" s="44"/>
    </row>
    <row r="136" spans="1:16" s="47" customFormat="1">
      <c r="A136" s="44"/>
      <c r="B136" s="44"/>
      <c r="C136" s="44"/>
      <c r="D136" s="44"/>
      <c r="E136" s="44"/>
      <c r="F136" s="44"/>
      <c r="G136" s="44"/>
      <c r="H136" s="44"/>
      <c r="I136" s="44"/>
      <c r="J136" s="44"/>
      <c r="K136" s="44"/>
      <c r="L136" s="44"/>
      <c r="M136" s="44"/>
      <c r="N136" s="44"/>
      <c r="O136" s="44"/>
      <c r="P136" s="44"/>
    </row>
    <row r="137" spans="1:16" s="47" customFormat="1">
      <c r="A137" s="44"/>
      <c r="B137" s="44"/>
      <c r="C137" s="44"/>
      <c r="D137" s="44"/>
      <c r="E137" s="44"/>
      <c r="F137" s="44"/>
      <c r="G137" s="44"/>
      <c r="H137" s="44"/>
      <c r="I137" s="44"/>
      <c r="J137" s="44"/>
      <c r="K137" s="44"/>
      <c r="L137" s="44"/>
      <c r="M137" s="44"/>
      <c r="N137" s="44"/>
      <c r="O137" s="44"/>
      <c r="P137" s="44"/>
    </row>
    <row r="138" spans="1:16" s="47" customFormat="1">
      <c r="A138" s="44"/>
      <c r="B138" s="44"/>
      <c r="C138" s="44"/>
      <c r="D138" s="44"/>
      <c r="E138" s="44"/>
      <c r="F138" s="44"/>
      <c r="G138" s="44"/>
      <c r="H138" s="44"/>
      <c r="I138" s="44"/>
      <c r="J138" s="44"/>
      <c r="K138" s="44"/>
      <c r="L138" s="44"/>
      <c r="M138" s="44"/>
      <c r="N138" s="44"/>
      <c r="O138" s="44"/>
      <c r="P138" s="44"/>
    </row>
    <row r="139" spans="1:16" s="47" customFormat="1">
      <c r="A139" s="44"/>
      <c r="B139" s="44"/>
      <c r="C139" s="44"/>
      <c r="D139" s="44"/>
      <c r="E139" s="44"/>
      <c r="F139" s="44"/>
      <c r="G139" s="44"/>
      <c r="H139" s="44"/>
      <c r="I139" s="44"/>
      <c r="J139" s="44"/>
      <c r="K139" s="44"/>
      <c r="L139" s="44"/>
      <c r="M139" s="44"/>
      <c r="N139" s="44"/>
      <c r="O139" s="44"/>
      <c r="P139" s="44"/>
    </row>
    <row r="140" spans="1:16" s="47" customFormat="1">
      <c r="A140" s="44"/>
      <c r="B140" s="44"/>
      <c r="C140" s="44"/>
      <c r="D140" s="44"/>
      <c r="E140" s="44"/>
      <c r="F140" s="44"/>
      <c r="G140" s="44"/>
      <c r="H140" s="44"/>
      <c r="I140" s="44"/>
      <c r="J140" s="44"/>
      <c r="K140" s="44"/>
      <c r="L140" s="44"/>
      <c r="M140" s="44"/>
      <c r="N140" s="44"/>
      <c r="O140" s="44"/>
      <c r="P140" s="44"/>
    </row>
    <row r="141" spans="1:16" s="47" customFormat="1">
      <c r="A141" s="44"/>
      <c r="B141" s="44"/>
      <c r="C141" s="44"/>
      <c r="D141" s="44"/>
      <c r="E141" s="44"/>
      <c r="F141" s="44"/>
      <c r="G141" s="44"/>
      <c r="H141" s="44"/>
      <c r="I141" s="44"/>
      <c r="J141" s="44"/>
      <c r="K141" s="44"/>
      <c r="L141" s="44"/>
      <c r="M141" s="44"/>
      <c r="N141" s="44"/>
      <c r="O141" s="44"/>
      <c r="P141" s="44"/>
    </row>
    <row r="142" spans="1:16" s="47" customFormat="1">
      <c r="A142" s="44"/>
      <c r="B142" s="44"/>
      <c r="C142" s="44"/>
      <c r="D142" s="44"/>
      <c r="E142" s="44"/>
      <c r="F142" s="44"/>
      <c r="G142" s="44"/>
      <c r="H142" s="44"/>
      <c r="I142" s="44"/>
      <c r="J142" s="44"/>
      <c r="K142" s="44"/>
      <c r="L142" s="44"/>
      <c r="M142" s="44"/>
      <c r="N142" s="44"/>
      <c r="O142" s="44"/>
      <c r="P142" s="44"/>
    </row>
    <row r="143" spans="1:16" s="47" customFormat="1">
      <c r="A143" s="44"/>
      <c r="B143" s="44"/>
      <c r="C143" s="44"/>
      <c r="D143" s="44"/>
      <c r="E143" s="44"/>
      <c r="F143" s="44"/>
      <c r="G143" s="44"/>
      <c r="H143" s="44"/>
      <c r="I143" s="44"/>
      <c r="J143" s="44"/>
      <c r="K143" s="44"/>
      <c r="L143" s="44"/>
      <c r="M143" s="44"/>
      <c r="N143" s="44"/>
      <c r="O143" s="44"/>
      <c r="P143" s="44"/>
    </row>
    <row r="144" spans="1:16" s="47" customFormat="1">
      <c r="A144" s="44"/>
      <c r="B144" s="44"/>
      <c r="C144" s="44"/>
      <c r="D144" s="44"/>
      <c r="E144" s="44"/>
      <c r="F144" s="44"/>
      <c r="G144" s="44"/>
      <c r="H144" s="44"/>
      <c r="I144" s="44"/>
      <c r="J144" s="44"/>
      <c r="K144" s="44"/>
      <c r="L144" s="44"/>
      <c r="M144" s="44"/>
      <c r="N144" s="44"/>
      <c r="O144" s="44"/>
      <c r="P144" s="44"/>
    </row>
    <row r="145" spans="1:16" s="47" customFormat="1">
      <c r="A145" s="44"/>
      <c r="B145" s="44"/>
      <c r="C145" s="44"/>
      <c r="D145" s="44"/>
      <c r="E145" s="44"/>
      <c r="F145" s="44"/>
      <c r="G145" s="44"/>
      <c r="H145" s="44"/>
      <c r="I145" s="44"/>
      <c r="J145" s="44"/>
      <c r="K145" s="44"/>
      <c r="L145" s="44"/>
      <c r="M145" s="44"/>
      <c r="N145" s="44"/>
      <c r="O145" s="44"/>
      <c r="P145" s="44"/>
    </row>
    <row r="146" spans="1:16" s="47" customFormat="1">
      <c r="A146" s="44"/>
      <c r="B146" s="44"/>
      <c r="C146" s="44"/>
      <c r="D146" s="44"/>
      <c r="E146" s="44"/>
      <c r="F146" s="44"/>
      <c r="G146" s="44"/>
      <c r="H146" s="44"/>
      <c r="I146" s="44"/>
      <c r="J146" s="44"/>
      <c r="K146" s="44"/>
      <c r="L146" s="44"/>
      <c r="M146" s="44"/>
      <c r="N146" s="44"/>
      <c r="O146" s="44"/>
      <c r="P146" s="44"/>
    </row>
    <row r="147" spans="1:16" s="47" customFormat="1">
      <c r="A147" s="44"/>
      <c r="B147" s="44"/>
      <c r="C147" s="44"/>
      <c r="D147" s="44"/>
      <c r="E147" s="44"/>
      <c r="F147" s="44"/>
      <c r="G147" s="44"/>
      <c r="H147" s="44"/>
      <c r="I147" s="44"/>
      <c r="J147" s="44"/>
      <c r="K147" s="44"/>
      <c r="L147" s="44"/>
      <c r="M147" s="44"/>
      <c r="N147" s="44"/>
      <c r="O147" s="44"/>
      <c r="P147" s="44"/>
    </row>
    <row r="148" spans="1:16" s="47" customFormat="1">
      <c r="A148" s="44"/>
      <c r="B148" s="44"/>
      <c r="C148" s="44"/>
      <c r="D148" s="44"/>
      <c r="E148" s="44"/>
      <c r="F148" s="44"/>
      <c r="G148" s="44"/>
      <c r="H148" s="44"/>
      <c r="I148" s="44"/>
      <c r="J148" s="44"/>
      <c r="K148" s="44"/>
      <c r="L148" s="44"/>
      <c r="M148" s="44"/>
      <c r="N148" s="44"/>
      <c r="O148" s="44"/>
      <c r="P148" s="44"/>
    </row>
    <row r="149" spans="1:16" s="47" customFormat="1">
      <c r="A149" s="44"/>
      <c r="B149" s="44"/>
      <c r="C149" s="44"/>
      <c r="D149" s="44"/>
      <c r="E149" s="44"/>
      <c r="F149" s="44"/>
      <c r="G149" s="44"/>
      <c r="H149" s="44"/>
      <c r="I149" s="44"/>
      <c r="J149" s="44"/>
      <c r="K149" s="44"/>
      <c r="L149" s="44"/>
      <c r="M149" s="44"/>
      <c r="N149" s="44"/>
      <c r="O149" s="44"/>
      <c r="P149" s="44"/>
    </row>
    <row r="150" spans="1:16" s="47" customFormat="1">
      <c r="A150" s="44"/>
      <c r="B150" s="44"/>
      <c r="C150" s="44"/>
      <c r="D150" s="44"/>
      <c r="E150" s="44"/>
      <c r="F150" s="44"/>
      <c r="G150" s="44"/>
      <c r="H150" s="44"/>
      <c r="I150" s="44"/>
      <c r="J150" s="44"/>
      <c r="K150" s="44"/>
      <c r="L150" s="44"/>
      <c r="M150" s="44"/>
      <c r="N150" s="44"/>
      <c r="O150" s="44"/>
      <c r="P150" s="44"/>
    </row>
    <row r="151" spans="1:16" s="47" customFormat="1">
      <c r="A151" s="44"/>
      <c r="B151" s="44"/>
      <c r="C151" s="44"/>
      <c r="D151" s="44"/>
      <c r="E151" s="44"/>
      <c r="F151" s="44"/>
      <c r="G151" s="44"/>
      <c r="H151" s="44"/>
      <c r="I151" s="44"/>
      <c r="J151" s="44"/>
      <c r="K151" s="44"/>
      <c r="L151" s="44"/>
      <c r="M151" s="44"/>
      <c r="N151" s="44"/>
      <c r="O151" s="44"/>
      <c r="P151" s="44"/>
    </row>
    <row r="152" spans="1:16" s="47" customFormat="1">
      <c r="A152" s="44"/>
      <c r="B152" s="44"/>
      <c r="C152" s="44"/>
      <c r="D152" s="44"/>
      <c r="E152" s="44"/>
      <c r="F152" s="44"/>
      <c r="G152" s="44"/>
      <c r="H152" s="44"/>
      <c r="I152" s="44"/>
      <c r="J152" s="44"/>
      <c r="K152" s="44"/>
      <c r="L152" s="44"/>
      <c r="M152" s="44"/>
      <c r="N152" s="44"/>
      <c r="O152" s="44"/>
      <c r="P152" s="44"/>
    </row>
    <row r="153" spans="1:16" s="47" customFormat="1">
      <c r="A153" s="44"/>
      <c r="B153" s="44"/>
      <c r="C153" s="44"/>
      <c r="D153" s="44"/>
      <c r="E153" s="44"/>
      <c r="F153" s="44"/>
      <c r="G153" s="44"/>
      <c r="H153" s="44"/>
      <c r="I153" s="44"/>
      <c r="J153" s="44"/>
      <c r="K153" s="44"/>
      <c r="L153" s="44"/>
      <c r="M153" s="44"/>
      <c r="N153" s="44"/>
      <c r="O153" s="44"/>
      <c r="P153" s="44"/>
    </row>
    <row r="154" spans="1:16" s="47" customFormat="1">
      <c r="A154" s="44"/>
      <c r="B154" s="44"/>
      <c r="C154" s="44"/>
      <c r="D154" s="44"/>
      <c r="E154" s="44"/>
      <c r="F154" s="44"/>
      <c r="G154" s="44"/>
      <c r="H154" s="44"/>
      <c r="I154" s="44"/>
      <c r="J154" s="44"/>
      <c r="K154" s="44"/>
      <c r="L154" s="44"/>
      <c r="M154" s="44"/>
      <c r="N154" s="44"/>
      <c r="O154" s="44"/>
      <c r="P154" s="44"/>
    </row>
    <row r="155" spans="1:16" s="47" customFormat="1">
      <c r="A155" s="44"/>
      <c r="B155" s="44"/>
      <c r="C155" s="44"/>
      <c r="D155" s="44"/>
      <c r="E155" s="44"/>
      <c r="F155" s="44"/>
      <c r="G155" s="44"/>
      <c r="H155" s="44"/>
      <c r="I155" s="44"/>
      <c r="J155" s="44"/>
      <c r="K155" s="44"/>
      <c r="L155" s="44"/>
      <c r="M155" s="44"/>
      <c r="N155" s="44"/>
      <c r="O155" s="44"/>
      <c r="P155" s="44"/>
    </row>
    <row r="156" spans="1:16" s="47" customFormat="1">
      <c r="A156" s="44"/>
      <c r="B156" s="44"/>
      <c r="C156" s="44"/>
      <c r="D156" s="44"/>
      <c r="E156" s="44"/>
      <c r="F156" s="44"/>
      <c r="G156" s="44"/>
      <c r="H156" s="44"/>
      <c r="I156" s="44"/>
      <c r="J156" s="44"/>
      <c r="K156" s="44"/>
      <c r="L156" s="44"/>
      <c r="M156" s="44"/>
      <c r="N156" s="44"/>
      <c r="O156" s="44"/>
      <c r="P156" s="44"/>
    </row>
    <row r="157" spans="1:16" s="47" customFormat="1">
      <c r="A157" s="44"/>
      <c r="B157" s="44"/>
      <c r="C157" s="44"/>
      <c r="D157" s="44"/>
      <c r="E157" s="44"/>
      <c r="F157" s="44"/>
      <c r="G157" s="44"/>
      <c r="H157" s="44"/>
      <c r="I157" s="44"/>
      <c r="J157" s="44"/>
      <c r="K157" s="44"/>
      <c r="L157" s="44"/>
      <c r="M157" s="44"/>
      <c r="N157" s="44"/>
      <c r="O157" s="44"/>
      <c r="P157" s="44"/>
    </row>
    <row r="158" spans="1:16" s="47" customFormat="1">
      <c r="A158" s="44"/>
      <c r="B158" s="44"/>
      <c r="C158" s="44"/>
      <c r="D158" s="44"/>
      <c r="E158" s="44"/>
      <c r="F158" s="44"/>
      <c r="G158" s="44"/>
      <c r="H158" s="44"/>
      <c r="I158" s="44"/>
      <c r="J158" s="44"/>
      <c r="K158" s="44"/>
      <c r="L158" s="44"/>
      <c r="M158" s="44"/>
      <c r="N158" s="44"/>
      <c r="O158" s="44"/>
      <c r="P158" s="44"/>
    </row>
    <row r="159" spans="1:16" s="47" customFormat="1">
      <c r="A159" s="44"/>
      <c r="B159" s="44"/>
      <c r="C159" s="44"/>
      <c r="D159" s="44"/>
      <c r="E159" s="44"/>
      <c r="F159" s="44"/>
      <c r="G159" s="44"/>
      <c r="H159" s="44"/>
      <c r="I159" s="44"/>
      <c r="J159" s="44"/>
      <c r="K159" s="44"/>
      <c r="L159" s="44"/>
      <c r="M159" s="44"/>
      <c r="N159" s="44"/>
      <c r="O159" s="44"/>
      <c r="P159" s="44"/>
    </row>
    <row r="160" spans="1:16" s="47" customFormat="1">
      <c r="A160" s="44"/>
      <c r="B160" s="44"/>
      <c r="C160" s="44"/>
      <c r="D160" s="44"/>
      <c r="E160" s="44"/>
      <c r="F160" s="44"/>
      <c r="G160" s="44"/>
      <c r="H160" s="44"/>
      <c r="I160" s="44"/>
      <c r="J160" s="44"/>
      <c r="K160" s="44"/>
      <c r="L160" s="44"/>
      <c r="M160" s="44"/>
      <c r="N160" s="44"/>
      <c r="O160" s="44"/>
      <c r="P160" s="44"/>
    </row>
    <row r="161" spans="1:16" s="47" customFormat="1">
      <c r="A161" s="44"/>
      <c r="B161" s="44"/>
      <c r="C161" s="44"/>
      <c r="D161" s="44"/>
      <c r="E161" s="44"/>
      <c r="F161" s="44"/>
      <c r="G161" s="44"/>
      <c r="H161" s="44"/>
      <c r="I161" s="44"/>
      <c r="J161" s="44"/>
      <c r="K161" s="44"/>
      <c r="L161" s="44"/>
      <c r="M161" s="44"/>
      <c r="N161" s="44"/>
      <c r="O161" s="44"/>
      <c r="P161" s="44"/>
    </row>
    <row r="162" spans="1:16" s="47" customFormat="1">
      <c r="A162" s="44"/>
      <c r="B162" s="44"/>
      <c r="C162" s="44"/>
      <c r="D162" s="44"/>
      <c r="E162" s="44"/>
      <c r="F162" s="44"/>
      <c r="G162" s="44"/>
      <c r="H162" s="44"/>
      <c r="I162" s="44"/>
      <c r="J162" s="44"/>
      <c r="K162" s="44"/>
      <c r="L162" s="44"/>
      <c r="M162" s="44"/>
      <c r="N162" s="44"/>
      <c r="O162" s="44"/>
      <c r="P162" s="44"/>
    </row>
    <row r="163" spans="1:16" s="47" customFormat="1">
      <c r="A163" s="44"/>
      <c r="B163" s="44"/>
      <c r="C163" s="44"/>
      <c r="D163" s="44"/>
      <c r="E163" s="44"/>
      <c r="F163" s="44"/>
      <c r="G163" s="44"/>
      <c r="H163" s="44"/>
      <c r="I163" s="44"/>
      <c r="J163" s="44"/>
      <c r="K163" s="44"/>
      <c r="L163" s="44"/>
      <c r="M163" s="44"/>
      <c r="N163" s="44"/>
      <c r="O163" s="44"/>
      <c r="P163" s="44"/>
    </row>
    <row r="164" spans="1:16" s="47" customFormat="1">
      <c r="A164" s="44"/>
      <c r="B164" s="44"/>
      <c r="C164" s="44"/>
      <c r="D164" s="44"/>
      <c r="E164" s="44"/>
      <c r="F164" s="44"/>
      <c r="G164" s="44"/>
      <c r="H164" s="44"/>
      <c r="I164" s="44"/>
      <c r="J164" s="44"/>
      <c r="K164" s="44"/>
      <c r="L164" s="44"/>
      <c r="M164" s="44"/>
      <c r="N164" s="44"/>
      <c r="O164" s="44"/>
      <c r="P164" s="44"/>
    </row>
    <row r="165" spans="1:16" s="47" customFormat="1">
      <c r="A165" s="44"/>
      <c r="B165" s="44"/>
      <c r="C165" s="44"/>
      <c r="D165" s="44"/>
      <c r="E165" s="44"/>
      <c r="F165" s="44"/>
      <c r="G165" s="44"/>
      <c r="H165" s="44"/>
      <c r="I165" s="44"/>
      <c r="J165" s="44"/>
      <c r="K165" s="44"/>
      <c r="L165" s="44"/>
      <c r="M165" s="44"/>
      <c r="N165" s="44"/>
      <c r="O165" s="44"/>
      <c r="P165" s="44"/>
    </row>
    <row r="166" spans="1:16" s="47" customFormat="1">
      <c r="A166" s="44"/>
      <c r="B166" s="44"/>
      <c r="C166" s="44"/>
      <c r="D166" s="44"/>
      <c r="E166" s="44"/>
      <c r="F166" s="44"/>
      <c r="G166" s="44"/>
      <c r="H166" s="44"/>
      <c r="I166" s="44"/>
      <c r="J166" s="44"/>
      <c r="K166" s="44"/>
      <c r="L166" s="44"/>
      <c r="M166" s="44"/>
      <c r="N166" s="44"/>
      <c r="O166" s="44"/>
      <c r="P166" s="44"/>
    </row>
    <row r="167" spans="1:16" s="47" customFormat="1">
      <c r="A167" s="44"/>
      <c r="B167" s="44"/>
      <c r="C167" s="44"/>
      <c r="D167" s="44"/>
      <c r="E167" s="44"/>
      <c r="F167" s="44"/>
      <c r="G167" s="44"/>
      <c r="H167" s="44"/>
      <c r="I167" s="44"/>
      <c r="J167" s="44"/>
      <c r="K167" s="44"/>
      <c r="L167" s="44"/>
      <c r="M167" s="44"/>
      <c r="N167" s="44"/>
      <c r="O167" s="44"/>
      <c r="P167" s="44"/>
    </row>
    <row r="168" spans="1:16" s="47" customFormat="1">
      <c r="A168" s="44"/>
      <c r="B168" s="44"/>
      <c r="C168" s="44"/>
      <c r="D168" s="44"/>
      <c r="E168" s="44"/>
      <c r="F168" s="44"/>
      <c r="G168" s="44"/>
      <c r="H168" s="44"/>
      <c r="I168" s="44"/>
      <c r="J168" s="44"/>
      <c r="K168" s="44"/>
      <c r="L168" s="44"/>
      <c r="M168" s="44"/>
      <c r="N168" s="44"/>
      <c r="O168" s="44"/>
      <c r="P168" s="44"/>
    </row>
    <row r="169" spans="1:16" s="47" customFormat="1">
      <c r="A169" s="44"/>
      <c r="B169" s="44"/>
      <c r="C169" s="44"/>
      <c r="D169" s="44"/>
      <c r="E169" s="44"/>
      <c r="F169" s="44"/>
      <c r="G169" s="44"/>
      <c r="H169" s="44"/>
      <c r="I169" s="44"/>
      <c r="J169" s="44"/>
      <c r="K169" s="44"/>
      <c r="L169" s="44"/>
      <c r="M169" s="44"/>
      <c r="N169" s="44"/>
      <c r="O169" s="44"/>
      <c r="P169" s="44"/>
    </row>
    <row r="170" spans="1:16" s="47" customFormat="1">
      <c r="A170" s="44"/>
      <c r="B170" s="44"/>
      <c r="C170" s="44"/>
      <c r="D170" s="44"/>
      <c r="E170" s="44"/>
      <c r="F170" s="44"/>
      <c r="G170" s="44"/>
      <c r="H170" s="44"/>
      <c r="I170" s="44"/>
      <c r="J170" s="44"/>
      <c r="K170" s="44"/>
      <c r="L170" s="44"/>
      <c r="M170" s="44"/>
      <c r="N170" s="44"/>
      <c r="O170" s="44"/>
      <c r="P170" s="44"/>
    </row>
    <row r="171" spans="1:16" s="47" customFormat="1">
      <c r="A171" s="44"/>
      <c r="B171" s="44"/>
      <c r="C171" s="44"/>
      <c r="D171" s="44"/>
      <c r="E171" s="44"/>
      <c r="F171" s="44"/>
      <c r="G171" s="44"/>
      <c r="H171" s="44"/>
      <c r="I171" s="44"/>
      <c r="J171" s="44"/>
      <c r="K171" s="44"/>
      <c r="L171" s="44"/>
      <c r="M171" s="44"/>
      <c r="N171" s="44"/>
      <c r="O171" s="44"/>
      <c r="P171" s="44"/>
    </row>
    <row r="172" spans="1:16" s="47" customFormat="1">
      <c r="A172" s="44"/>
      <c r="B172" s="44"/>
      <c r="C172" s="44"/>
      <c r="D172" s="44"/>
      <c r="E172" s="44"/>
      <c r="F172" s="44"/>
      <c r="G172" s="44"/>
      <c r="H172" s="44"/>
      <c r="I172" s="44"/>
      <c r="J172" s="44"/>
      <c r="K172" s="44"/>
      <c r="L172" s="44"/>
      <c r="M172" s="44"/>
      <c r="N172" s="44"/>
      <c r="O172" s="44"/>
      <c r="P172" s="44"/>
    </row>
    <row r="173" spans="1:16" s="47" customFormat="1">
      <c r="A173" s="44"/>
      <c r="B173" s="44"/>
      <c r="C173" s="44"/>
      <c r="D173" s="44"/>
      <c r="E173" s="44"/>
      <c r="F173" s="44"/>
      <c r="G173" s="44"/>
      <c r="H173" s="44"/>
      <c r="I173" s="44"/>
      <c r="J173" s="44"/>
      <c r="K173" s="44"/>
      <c r="L173" s="44"/>
      <c r="M173" s="44"/>
      <c r="N173" s="44"/>
      <c r="O173" s="44"/>
      <c r="P173" s="44"/>
    </row>
    <row r="174" spans="1:16" s="47" customFormat="1">
      <c r="A174" s="44"/>
      <c r="B174" s="44"/>
      <c r="C174" s="44"/>
      <c r="D174" s="44"/>
      <c r="E174" s="44"/>
      <c r="F174" s="44"/>
      <c r="G174" s="44"/>
      <c r="H174" s="44"/>
      <c r="I174" s="44"/>
      <c r="J174" s="44"/>
      <c r="K174" s="44"/>
      <c r="L174" s="44"/>
      <c r="M174" s="44"/>
      <c r="N174" s="44"/>
      <c r="O174" s="44"/>
      <c r="P174" s="44"/>
    </row>
    <row r="175" spans="1:16" s="47" customFormat="1">
      <c r="A175" s="44"/>
      <c r="B175" s="44"/>
      <c r="C175" s="44"/>
      <c r="D175" s="44"/>
      <c r="E175" s="44"/>
      <c r="F175" s="44"/>
      <c r="G175" s="44"/>
      <c r="H175" s="44"/>
      <c r="I175" s="44"/>
      <c r="J175" s="44"/>
      <c r="K175" s="44"/>
      <c r="L175" s="44"/>
      <c r="M175" s="44"/>
      <c r="N175" s="44"/>
      <c r="O175" s="44"/>
      <c r="P175" s="44"/>
    </row>
    <row r="176" spans="1:16" s="47" customFormat="1">
      <c r="A176" s="44"/>
      <c r="B176" s="44"/>
      <c r="C176" s="44"/>
      <c r="D176" s="44"/>
      <c r="E176" s="44"/>
      <c r="F176" s="44"/>
      <c r="G176" s="44"/>
      <c r="H176" s="44"/>
      <c r="I176" s="44"/>
      <c r="J176" s="44"/>
      <c r="K176" s="44"/>
      <c r="L176" s="44"/>
      <c r="M176" s="44"/>
      <c r="N176" s="44"/>
      <c r="O176" s="44"/>
      <c r="P176" s="44"/>
    </row>
    <row r="177" spans="1:16" s="47" customFormat="1">
      <c r="A177" s="44"/>
      <c r="B177" s="44"/>
      <c r="C177" s="44"/>
      <c r="D177" s="44"/>
      <c r="E177" s="44"/>
      <c r="F177" s="44"/>
      <c r="G177" s="44"/>
      <c r="H177" s="44"/>
      <c r="I177" s="44"/>
      <c r="J177" s="44"/>
      <c r="K177" s="44"/>
      <c r="L177" s="44"/>
      <c r="M177" s="44"/>
      <c r="N177" s="44"/>
      <c r="O177" s="44"/>
      <c r="P177" s="44"/>
    </row>
    <row r="178" spans="1:16" s="47" customFormat="1">
      <c r="A178" s="44"/>
      <c r="B178" s="44"/>
      <c r="C178" s="44"/>
      <c r="D178" s="44"/>
      <c r="E178" s="44"/>
      <c r="F178" s="44"/>
      <c r="G178" s="44"/>
      <c r="H178" s="44"/>
      <c r="I178" s="44"/>
      <c r="J178" s="44"/>
      <c r="K178" s="44"/>
      <c r="L178" s="44"/>
      <c r="M178" s="44"/>
      <c r="N178" s="44"/>
      <c r="O178" s="44"/>
      <c r="P178" s="44"/>
    </row>
    <row r="179" spans="1:16" s="47" customFormat="1">
      <c r="A179" s="44"/>
      <c r="B179" s="44"/>
      <c r="C179" s="44"/>
      <c r="D179" s="44"/>
      <c r="E179" s="44"/>
      <c r="F179" s="44"/>
      <c r="G179" s="44"/>
      <c r="H179" s="44"/>
      <c r="I179" s="44"/>
      <c r="J179" s="44"/>
      <c r="K179" s="44"/>
      <c r="L179" s="44"/>
      <c r="M179" s="44"/>
      <c r="N179" s="44"/>
      <c r="O179" s="44"/>
      <c r="P179" s="44"/>
    </row>
    <row r="180" spans="1:16" s="47" customFormat="1">
      <c r="A180" s="44"/>
      <c r="B180" s="44"/>
      <c r="C180" s="44"/>
      <c r="D180" s="44"/>
      <c r="E180" s="44"/>
      <c r="F180" s="44"/>
      <c r="G180" s="44"/>
      <c r="H180" s="44"/>
      <c r="I180" s="44"/>
      <c r="J180" s="44"/>
      <c r="K180" s="44"/>
      <c r="L180" s="44"/>
      <c r="M180" s="44"/>
      <c r="N180" s="44"/>
      <c r="O180" s="44"/>
      <c r="P180" s="44"/>
    </row>
    <row r="181" spans="1:16" s="47" customFormat="1">
      <c r="A181" s="44"/>
      <c r="B181" s="44"/>
      <c r="C181" s="44"/>
      <c r="D181" s="44"/>
      <c r="E181" s="44"/>
      <c r="F181" s="44"/>
      <c r="G181" s="44"/>
      <c r="H181" s="44"/>
      <c r="I181" s="44"/>
      <c r="J181" s="44"/>
      <c r="K181" s="44"/>
      <c r="L181" s="44"/>
      <c r="M181" s="44"/>
      <c r="N181" s="44"/>
      <c r="O181" s="44"/>
      <c r="P181" s="44"/>
    </row>
    <row r="182" spans="1:16" s="47" customFormat="1">
      <c r="A182" s="44"/>
      <c r="B182" s="44"/>
      <c r="C182" s="44"/>
      <c r="D182" s="44"/>
      <c r="E182" s="44"/>
      <c r="F182" s="44"/>
      <c r="G182" s="44"/>
      <c r="H182" s="44"/>
      <c r="I182" s="44"/>
      <c r="J182" s="44"/>
      <c r="K182" s="44"/>
      <c r="L182" s="44"/>
      <c r="M182" s="44"/>
      <c r="N182" s="44"/>
      <c r="O182" s="44"/>
      <c r="P182" s="44"/>
    </row>
    <row r="183" spans="1:16" s="47" customFormat="1">
      <c r="A183" s="44"/>
      <c r="B183" s="44"/>
      <c r="C183" s="44"/>
      <c r="D183" s="44"/>
      <c r="E183" s="44"/>
      <c r="F183" s="44"/>
      <c r="G183" s="44"/>
      <c r="H183" s="44"/>
      <c r="I183" s="44"/>
      <c r="J183" s="44"/>
      <c r="K183" s="44"/>
      <c r="L183" s="44"/>
      <c r="M183" s="44"/>
      <c r="N183" s="44"/>
      <c r="O183" s="44"/>
      <c r="P183" s="44"/>
    </row>
    <row r="184" spans="1:16" s="47" customFormat="1">
      <c r="A184" s="44"/>
      <c r="B184" s="44"/>
      <c r="C184" s="44"/>
      <c r="D184" s="44"/>
      <c r="E184" s="44"/>
      <c r="F184" s="44"/>
      <c r="G184" s="44"/>
      <c r="H184" s="44"/>
      <c r="I184" s="44"/>
      <c r="J184" s="44"/>
      <c r="K184" s="44"/>
      <c r="L184" s="44"/>
      <c r="M184" s="44"/>
      <c r="N184" s="44"/>
      <c r="O184" s="44"/>
      <c r="P184" s="44"/>
    </row>
    <row r="185" spans="1:16" s="47" customFormat="1">
      <c r="A185" s="44"/>
      <c r="B185" s="44"/>
      <c r="C185" s="44"/>
      <c r="D185" s="44"/>
      <c r="E185" s="44"/>
      <c r="F185" s="44"/>
      <c r="G185" s="44"/>
      <c r="H185" s="44"/>
      <c r="I185" s="44"/>
      <c r="J185" s="44"/>
      <c r="K185" s="44"/>
      <c r="L185" s="44"/>
      <c r="M185" s="44"/>
      <c r="N185" s="44"/>
      <c r="O185" s="44"/>
      <c r="P185" s="44"/>
    </row>
    <row r="186" spans="1:16" s="47" customFormat="1">
      <c r="A186" s="44"/>
      <c r="B186" s="44"/>
      <c r="C186" s="44"/>
      <c r="D186" s="44"/>
      <c r="E186" s="44"/>
      <c r="F186" s="44"/>
      <c r="G186" s="44"/>
      <c r="H186" s="44"/>
      <c r="I186" s="44"/>
      <c r="J186" s="44"/>
      <c r="K186" s="44"/>
      <c r="L186" s="44"/>
      <c r="M186" s="44"/>
      <c r="N186" s="44"/>
      <c r="O186" s="44"/>
      <c r="P186" s="44"/>
    </row>
    <row r="187" spans="1:16" s="47" customFormat="1">
      <c r="A187" s="44"/>
      <c r="B187" s="44"/>
      <c r="C187" s="44"/>
      <c r="D187" s="44"/>
      <c r="E187" s="44"/>
      <c r="F187" s="44"/>
      <c r="G187" s="44"/>
      <c r="H187" s="44"/>
      <c r="I187" s="44"/>
      <c r="J187" s="44"/>
      <c r="K187" s="44"/>
      <c r="L187" s="44"/>
      <c r="M187" s="44"/>
      <c r="N187" s="44"/>
      <c r="O187" s="44"/>
      <c r="P187" s="44"/>
    </row>
    <row r="188" spans="1:16">
      <c r="A188" s="44"/>
      <c r="B188" s="44"/>
      <c r="C188" s="44"/>
      <c r="D188" s="44"/>
      <c r="E188" s="44"/>
      <c r="F188" s="44"/>
      <c r="G188" s="44"/>
      <c r="H188" s="44"/>
      <c r="I188" s="44"/>
      <c r="J188" s="44"/>
      <c r="K188" s="44"/>
      <c r="L188" s="44"/>
      <c r="M188" s="44"/>
      <c r="N188" s="44"/>
      <c r="O188" s="44"/>
      <c r="P188" s="44"/>
    </row>
    <row r="189" spans="1:16">
      <c r="A189" s="44"/>
      <c r="B189" s="44"/>
      <c r="C189" s="44"/>
      <c r="D189" s="44"/>
      <c r="E189" s="44"/>
      <c r="F189" s="44"/>
      <c r="G189" s="44"/>
      <c r="H189" s="44"/>
      <c r="I189" s="44"/>
      <c r="J189" s="44"/>
      <c r="K189" s="44"/>
      <c r="L189" s="44"/>
      <c r="M189" s="44"/>
      <c r="N189" s="44"/>
      <c r="O189" s="44"/>
      <c r="P189" s="44"/>
    </row>
    <row r="190" spans="1:16">
      <c r="A190" s="44"/>
      <c r="B190" s="44"/>
      <c r="C190" s="44"/>
      <c r="D190" s="44"/>
      <c r="E190" s="44"/>
      <c r="F190" s="44"/>
      <c r="G190" s="44"/>
      <c r="H190" s="44"/>
      <c r="I190" s="44"/>
      <c r="J190" s="44"/>
      <c r="K190" s="44"/>
      <c r="L190" s="44"/>
      <c r="M190" s="44"/>
      <c r="N190" s="44"/>
      <c r="O190" s="44"/>
      <c r="P190" s="44"/>
    </row>
    <row r="191" spans="1:16">
      <c r="A191" s="44"/>
      <c r="B191" s="44"/>
      <c r="C191" s="44"/>
      <c r="D191" s="44"/>
      <c r="E191" s="44"/>
      <c r="F191" s="44"/>
      <c r="G191" s="44"/>
      <c r="H191" s="44"/>
      <c r="I191" s="44"/>
      <c r="J191" s="44"/>
      <c r="K191" s="44"/>
      <c r="L191" s="44"/>
      <c r="M191" s="44"/>
      <c r="N191" s="44"/>
      <c r="O191" s="44"/>
      <c r="P191" s="44"/>
    </row>
    <row r="192" spans="1:16">
      <c r="A192" s="44"/>
      <c r="B192" s="44"/>
      <c r="C192" s="44"/>
      <c r="D192" s="44"/>
      <c r="E192" s="44"/>
      <c r="F192" s="44"/>
      <c r="G192" s="44"/>
      <c r="H192" s="44"/>
      <c r="I192" s="44"/>
      <c r="J192" s="44"/>
      <c r="K192" s="44"/>
      <c r="L192" s="44"/>
      <c r="M192" s="44"/>
      <c r="N192" s="44"/>
      <c r="O192" s="44"/>
      <c r="P192" s="44"/>
    </row>
    <row r="193" spans="1:16">
      <c r="A193" s="44"/>
      <c r="B193" s="44"/>
      <c r="C193" s="44"/>
      <c r="D193" s="44"/>
      <c r="E193" s="44"/>
      <c r="F193" s="44"/>
      <c r="G193" s="44"/>
      <c r="H193" s="44"/>
      <c r="I193" s="44"/>
      <c r="J193" s="44"/>
      <c r="K193" s="44"/>
      <c r="L193" s="44"/>
      <c r="M193" s="44"/>
      <c r="N193" s="44"/>
      <c r="O193" s="44"/>
      <c r="P193" s="44"/>
    </row>
    <row r="194" spans="1:16">
      <c r="A194" s="44"/>
      <c r="B194" s="44"/>
      <c r="C194" s="44"/>
      <c r="D194" s="44"/>
      <c r="E194" s="44"/>
      <c r="F194" s="44"/>
      <c r="G194" s="44"/>
      <c r="H194" s="44"/>
      <c r="I194" s="44"/>
      <c r="J194" s="44"/>
      <c r="K194" s="44"/>
      <c r="L194" s="44"/>
      <c r="M194" s="44"/>
      <c r="N194" s="44"/>
      <c r="O194" s="44"/>
      <c r="P194" s="44"/>
    </row>
    <row r="195" spans="1:16">
      <c r="A195" s="44"/>
      <c r="B195" s="44"/>
      <c r="C195" s="44"/>
      <c r="D195" s="44"/>
      <c r="E195" s="44"/>
      <c r="F195" s="44"/>
      <c r="G195" s="44"/>
      <c r="H195" s="44"/>
      <c r="I195" s="44"/>
      <c r="J195" s="44"/>
      <c r="K195" s="44"/>
      <c r="L195" s="44"/>
      <c r="M195" s="44"/>
      <c r="N195" s="44"/>
      <c r="O195" s="44"/>
      <c r="P195" s="44"/>
    </row>
    <row r="196" spans="1:16">
      <c r="A196" s="44"/>
      <c r="B196" s="44"/>
      <c r="C196" s="44"/>
      <c r="D196" s="44"/>
      <c r="E196" s="44"/>
      <c r="F196" s="44"/>
      <c r="G196" s="44"/>
      <c r="H196" s="44"/>
      <c r="I196" s="44"/>
      <c r="J196" s="44"/>
      <c r="K196" s="44"/>
      <c r="L196" s="44"/>
      <c r="M196" s="44"/>
      <c r="N196" s="44"/>
      <c r="O196" s="44"/>
      <c r="P196" s="44"/>
    </row>
    <row r="197" spans="1:16">
      <c r="A197" s="44"/>
      <c r="B197" s="44"/>
      <c r="C197" s="44"/>
      <c r="D197" s="44"/>
      <c r="E197" s="44"/>
      <c r="F197" s="44"/>
      <c r="G197" s="44"/>
      <c r="H197" s="44"/>
      <c r="I197" s="44"/>
      <c r="J197" s="44"/>
      <c r="K197" s="44"/>
      <c r="L197" s="44"/>
      <c r="M197" s="44"/>
      <c r="N197" s="44"/>
      <c r="O197" s="44"/>
      <c r="P197" s="44"/>
    </row>
    <row r="198" spans="1:16">
      <c r="A198" s="44"/>
      <c r="B198" s="44"/>
      <c r="C198" s="44"/>
      <c r="D198" s="44"/>
      <c r="E198" s="44"/>
      <c r="F198" s="44"/>
      <c r="G198" s="44"/>
      <c r="H198" s="44"/>
      <c r="I198" s="44"/>
      <c r="J198" s="44"/>
      <c r="K198" s="44"/>
      <c r="L198" s="44"/>
      <c r="M198" s="44"/>
      <c r="N198" s="44"/>
      <c r="O198" s="44"/>
      <c r="P198" s="44"/>
    </row>
    <row r="199" spans="1:16">
      <c r="A199" s="44"/>
      <c r="B199" s="44"/>
      <c r="C199" s="44"/>
      <c r="D199" s="44"/>
      <c r="E199" s="44"/>
      <c r="F199" s="44"/>
      <c r="G199" s="44"/>
      <c r="H199" s="44"/>
      <c r="I199" s="44"/>
      <c r="J199" s="44"/>
      <c r="K199" s="44"/>
      <c r="L199" s="44"/>
      <c r="M199" s="44"/>
      <c r="N199" s="44"/>
      <c r="O199" s="44"/>
      <c r="P199" s="44"/>
    </row>
    <row r="201" spans="1:16" s="49" customFormat="1">
      <c r="A201" s="48"/>
      <c r="B201" s="30"/>
      <c r="C201" s="30"/>
      <c r="D201" s="30"/>
      <c r="E201" s="30"/>
      <c r="F201" s="30"/>
      <c r="G201" s="30"/>
      <c r="H201" s="30"/>
      <c r="I201" s="30"/>
    </row>
    <row r="202" spans="1:16" s="49" customFormat="1">
      <c r="A202" s="48"/>
      <c r="B202" s="30"/>
      <c r="C202" s="30"/>
      <c r="D202" s="30"/>
      <c r="E202" s="30"/>
      <c r="F202" s="30"/>
      <c r="G202" s="30"/>
      <c r="H202" s="30"/>
      <c r="I202" s="30"/>
    </row>
    <row r="203" spans="1:16" s="49" customFormat="1">
      <c r="A203" s="48"/>
      <c r="B203" s="30"/>
      <c r="C203" s="30"/>
      <c r="D203" s="30"/>
      <c r="E203" s="30"/>
      <c r="F203" s="30"/>
      <c r="G203" s="30"/>
      <c r="H203" s="30"/>
      <c r="I203" s="30"/>
    </row>
    <row r="204" spans="1:16" s="49" customFormat="1">
      <c r="A204" s="48"/>
      <c r="B204" s="30"/>
      <c r="C204" s="30"/>
      <c r="D204" s="30"/>
      <c r="E204" s="30"/>
      <c r="F204" s="30"/>
      <c r="G204" s="30"/>
      <c r="H204" s="30"/>
      <c r="I204" s="30"/>
    </row>
    <row r="205" spans="1:16" s="49" customFormat="1">
      <c r="A205" s="48"/>
      <c r="B205" s="30"/>
      <c r="C205" s="30"/>
      <c r="D205" s="30"/>
      <c r="E205" s="30"/>
      <c r="F205" s="30"/>
      <c r="G205" s="30"/>
      <c r="H205" s="30"/>
      <c r="I205" s="30"/>
    </row>
    <row r="206" spans="1:16" s="49" customFormat="1">
      <c r="A206" s="48"/>
      <c r="B206" s="30"/>
      <c r="C206" s="30"/>
      <c r="D206" s="30"/>
      <c r="E206" s="30"/>
      <c r="F206" s="30"/>
      <c r="G206" s="30"/>
      <c r="H206" s="30"/>
      <c r="I206" s="30"/>
    </row>
    <row r="207" spans="1:16" s="49" customFormat="1">
      <c r="A207" s="48"/>
      <c r="B207" s="30"/>
      <c r="C207" s="30"/>
      <c r="D207" s="30"/>
      <c r="E207" s="30"/>
      <c r="F207" s="30"/>
      <c r="G207" s="30"/>
      <c r="H207" s="30"/>
      <c r="I207" s="30"/>
    </row>
    <row r="208" spans="1:16" s="49" customFormat="1">
      <c r="A208" s="48"/>
      <c r="B208" s="30"/>
      <c r="C208" s="30"/>
      <c r="D208" s="30"/>
      <c r="E208" s="30"/>
      <c r="F208" s="30"/>
      <c r="G208" s="30"/>
      <c r="H208" s="30"/>
      <c r="I208" s="30"/>
    </row>
    <row r="209" spans="1:9" s="49" customFormat="1">
      <c r="A209" s="48"/>
      <c r="B209" s="30"/>
      <c r="C209" s="30"/>
      <c r="D209" s="30"/>
      <c r="E209" s="30"/>
      <c r="F209" s="30"/>
      <c r="G209" s="30"/>
      <c r="H209" s="30"/>
      <c r="I209" s="30"/>
    </row>
    <row r="210" spans="1:9" s="49" customFormat="1">
      <c r="A210" s="48"/>
      <c r="B210" s="30"/>
      <c r="C210" s="30"/>
      <c r="D210" s="30"/>
      <c r="E210" s="30"/>
      <c r="F210" s="30"/>
      <c r="G210" s="30"/>
      <c r="H210" s="30"/>
      <c r="I210" s="30"/>
    </row>
    <row r="211" spans="1:9" s="49" customFormat="1">
      <c r="A211" s="48"/>
      <c r="B211" s="30"/>
      <c r="C211" s="30"/>
      <c r="D211" s="30"/>
      <c r="E211" s="30"/>
      <c r="F211" s="30"/>
      <c r="G211" s="30"/>
      <c r="H211" s="30"/>
      <c r="I211" s="30"/>
    </row>
    <row r="212" spans="1:9" s="49" customFormat="1">
      <c r="A212" s="48"/>
      <c r="B212" s="30"/>
      <c r="C212" s="30"/>
      <c r="D212" s="30"/>
      <c r="E212" s="30"/>
      <c r="F212" s="30"/>
      <c r="G212" s="30"/>
      <c r="H212" s="30"/>
      <c r="I212" s="30"/>
    </row>
    <row r="213" spans="1:9" s="49" customFormat="1">
      <c r="A213" s="48"/>
      <c r="B213" s="30"/>
      <c r="C213" s="30"/>
      <c r="D213" s="30"/>
      <c r="E213" s="30"/>
      <c r="F213" s="30"/>
      <c r="G213" s="30"/>
      <c r="H213" s="30"/>
      <c r="I213" s="30"/>
    </row>
    <row r="214" spans="1:9" s="49" customFormat="1">
      <c r="A214" s="48"/>
      <c r="B214" s="30"/>
      <c r="C214" s="30"/>
      <c r="D214" s="30"/>
      <c r="E214" s="30"/>
      <c r="F214" s="30"/>
      <c r="G214" s="30"/>
      <c r="H214" s="30"/>
      <c r="I214" s="30"/>
    </row>
    <row r="215" spans="1:9" s="49" customFormat="1">
      <c r="A215" s="48"/>
      <c r="B215" s="30"/>
      <c r="C215" s="30"/>
      <c r="D215" s="30"/>
      <c r="E215" s="30"/>
      <c r="F215" s="30"/>
      <c r="G215" s="30"/>
      <c r="H215" s="30"/>
      <c r="I215" s="30"/>
    </row>
    <row r="216" spans="1:9" s="49" customFormat="1">
      <c r="A216" s="48"/>
      <c r="B216" s="30"/>
      <c r="C216" s="30"/>
      <c r="D216" s="30"/>
      <c r="E216" s="30"/>
      <c r="F216" s="30"/>
      <c r="G216" s="30"/>
      <c r="H216" s="30"/>
      <c r="I216" s="30"/>
    </row>
    <row r="217" spans="1:9" s="49" customFormat="1">
      <c r="A217" s="48"/>
      <c r="B217" s="30"/>
      <c r="C217" s="30"/>
      <c r="D217" s="30"/>
      <c r="E217" s="30"/>
      <c r="F217" s="30"/>
      <c r="G217" s="30"/>
      <c r="H217" s="30"/>
      <c r="I217" s="30"/>
    </row>
    <row r="218" spans="1:9" s="49" customFormat="1">
      <c r="A218" s="48"/>
      <c r="B218" s="30"/>
      <c r="C218" s="30"/>
      <c r="D218" s="30"/>
      <c r="E218" s="30"/>
      <c r="F218" s="30"/>
      <c r="G218" s="30"/>
      <c r="H218" s="30"/>
      <c r="I218" s="30"/>
    </row>
    <row r="219" spans="1:9" s="49" customFormat="1">
      <c r="A219" s="48"/>
      <c r="B219" s="30"/>
      <c r="C219" s="30"/>
      <c r="D219" s="30"/>
      <c r="E219" s="30"/>
      <c r="F219" s="30"/>
      <c r="G219" s="30"/>
      <c r="H219" s="30"/>
      <c r="I219" s="30"/>
    </row>
    <row r="220" spans="1:9" s="49" customFormat="1">
      <c r="A220" s="48"/>
      <c r="B220" s="30"/>
      <c r="C220" s="30"/>
      <c r="D220" s="30"/>
      <c r="E220" s="30"/>
      <c r="F220" s="30"/>
      <c r="G220" s="30"/>
      <c r="H220" s="30"/>
      <c r="I220" s="30"/>
    </row>
    <row r="221" spans="1:9" s="49" customFormat="1">
      <c r="A221" s="48"/>
      <c r="B221" s="30"/>
      <c r="C221" s="30"/>
      <c r="D221" s="30"/>
      <c r="E221" s="30"/>
      <c r="F221" s="30"/>
      <c r="G221" s="30"/>
      <c r="H221" s="30"/>
      <c r="I221" s="30"/>
    </row>
    <row r="222" spans="1:9" s="49" customFormat="1">
      <c r="A222" s="48"/>
      <c r="B222" s="30"/>
      <c r="C222" s="30"/>
      <c r="D222" s="30"/>
      <c r="E222" s="30"/>
      <c r="F222" s="30"/>
      <c r="G222" s="30"/>
      <c r="H222" s="30"/>
      <c r="I222" s="30"/>
    </row>
    <row r="223" spans="1:9" s="49" customFormat="1">
      <c r="A223" s="48"/>
      <c r="B223" s="30"/>
      <c r="C223" s="30"/>
      <c r="D223" s="30"/>
      <c r="E223" s="30"/>
      <c r="F223" s="30"/>
      <c r="G223" s="30"/>
      <c r="H223" s="30"/>
      <c r="I223" s="30"/>
    </row>
    <row r="224" spans="1:9" s="49" customFormat="1">
      <c r="A224" s="48"/>
      <c r="B224" s="30"/>
      <c r="C224" s="30"/>
      <c r="D224" s="30"/>
      <c r="E224" s="30"/>
      <c r="F224" s="30"/>
      <c r="G224" s="30"/>
      <c r="H224" s="30"/>
      <c r="I224" s="30"/>
    </row>
    <row r="225" spans="1:9" s="49" customFormat="1">
      <c r="A225" s="48"/>
      <c r="B225" s="30"/>
      <c r="C225" s="30"/>
      <c r="D225" s="30"/>
      <c r="E225" s="30"/>
      <c r="F225" s="30"/>
      <c r="G225" s="30"/>
      <c r="H225" s="30"/>
      <c r="I225" s="30"/>
    </row>
    <row r="226" spans="1:9" s="49" customFormat="1">
      <c r="A226" s="48"/>
      <c r="B226" s="30"/>
      <c r="C226" s="30"/>
      <c r="D226" s="30"/>
      <c r="E226" s="30"/>
      <c r="F226" s="30"/>
      <c r="G226" s="30"/>
      <c r="H226" s="30"/>
      <c r="I226" s="30"/>
    </row>
    <row r="227" spans="1:9" s="49" customFormat="1">
      <c r="A227" s="48"/>
      <c r="B227" s="30"/>
      <c r="C227" s="30"/>
      <c r="D227" s="30"/>
      <c r="E227" s="30"/>
      <c r="F227" s="30"/>
      <c r="G227" s="30"/>
      <c r="H227" s="30"/>
      <c r="I227" s="30"/>
    </row>
    <row r="228" spans="1:9" s="49" customFormat="1">
      <c r="A228" s="48"/>
      <c r="B228" s="30"/>
      <c r="C228" s="30"/>
      <c r="D228" s="30"/>
      <c r="E228" s="30"/>
      <c r="F228" s="30"/>
      <c r="G228" s="30"/>
      <c r="H228" s="30"/>
      <c r="I228" s="30"/>
    </row>
    <row r="229" spans="1:9" s="49" customFormat="1">
      <c r="A229" s="48"/>
      <c r="B229" s="30"/>
      <c r="C229" s="30"/>
      <c r="D229" s="30"/>
      <c r="E229" s="30"/>
      <c r="F229" s="30"/>
      <c r="G229" s="30"/>
      <c r="H229" s="30"/>
      <c r="I229" s="30"/>
    </row>
    <row r="230" spans="1:9" s="49" customFormat="1">
      <c r="A230" s="48"/>
      <c r="B230" s="30"/>
      <c r="C230" s="30"/>
      <c r="D230" s="30"/>
      <c r="E230" s="30"/>
      <c r="F230" s="30"/>
      <c r="G230" s="30"/>
      <c r="H230" s="30"/>
      <c r="I230" s="30"/>
    </row>
    <row r="231" spans="1:9" s="49" customFormat="1">
      <c r="A231" s="48"/>
      <c r="B231" s="30"/>
      <c r="C231" s="30"/>
      <c r="D231" s="30"/>
      <c r="E231" s="30"/>
      <c r="F231" s="30"/>
      <c r="G231" s="30"/>
      <c r="H231" s="30"/>
      <c r="I231" s="30"/>
    </row>
    <row r="232" spans="1:9" s="49" customFormat="1">
      <c r="A232" s="48"/>
      <c r="B232" s="30"/>
      <c r="C232" s="30"/>
      <c r="D232" s="30"/>
      <c r="E232" s="30"/>
      <c r="F232" s="30"/>
      <c r="G232" s="30"/>
      <c r="H232" s="30"/>
      <c r="I232" s="30"/>
    </row>
    <row r="233" spans="1:9" s="49" customFormat="1">
      <c r="A233" s="48"/>
      <c r="B233" s="30"/>
      <c r="C233" s="30"/>
      <c r="D233" s="30"/>
      <c r="E233" s="30"/>
      <c r="F233" s="30"/>
      <c r="G233" s="30"/>
      <c r="H233" s="30"/>
      <c r="I233" s="30"/>
    </row>
    <row r="234" spans="1:9" s="49" customFormat="1">
      <c r="A234" s="48"/>
      <c r="B234" s="30"/>
      <c r="C234" s="30"/>
      <c r="D234" s="30"/>
      <c r="E234" s="30"/>
      <c r="F234" s="30"/>
      <c r="G234" s="30"/>
      <c r="H234" s="30"/>
      <c r="I234" s="30"/>
    </row>
    <row r="235" spans="1:9" s="49" customFormat="1">
      <c r="A235" s="48"/>
      <c r="B235" s="30"/>
      <c r="C235" s="30"/>
      <c r="D235" s="30"/>
      <c r="E235" s="30"/>
      <c r="F235" s="30"/>
      <c r="G235" s="30"/>
      <c r="H235" s="30"/>
      <c r="I235" s="30"/>
    </row>
    <row r="236" spans="1:9" s="49" customFormat="1">
      <c r="A236" s="48"/>
      <c r="B236" s="30"/>
      <c r="C236" s="30"/>
      <c r="D236" s="30"/>
      <c r="E236" s="30"/>
      <c r="F236" s="30"/>
      <c r="G236" s="30"/>
      <c r="H236" s="30"/>
      <c r="I236" s="30"/>
    </row>
    <row r="237" spans="1:9" s="49" customFormat="1">
      <c r="A237" s="48"/>
      <c r="B237" s="30"/>
      <c r="C237" s="30"/>
      <c r="D237" s="30"/>
      <c r="E237" s="30"/>
      <c r="F237" s="30"/>
      <c r="G237" s="30"/>
      <c r="H237" s="30"/>
      <c r="I237" s="30"/>
    </row>
    <row r="238" spans="1:9" s="49" customFormat="1">
      <c r="A238" s="48"/>
      <c r="B238" s="30"/>
      <c r="C238" s="30"/>
      <c r="D238" s="30"/>
      <c r="E238" s="30"/>
      <c r="F238" s="30"/>
      <c r="G238" s="30"/>
      <c r="H238" s="30"/>
      <c r="I238" s="30"/>
    </row>
    <row r="239" spans="1:9" s="49" customFormat="1">
      <c r="A239" s="48"/>
      <c r="B239" s="30"/>
      <c r="C239" s="30"/>
      <c r="D239" s="30"/>
      <c r="E239" s="30"/>
      <c r="F239" s="30"/>
      <c r="G239" s="30"/>
      <c r="H239" s="30"/>
      <c r="I239" s="30"/>
    </row>
    <row r="240" spans="1:9" s="49" customFormat="1">
      <c r="A240" s="48"/>
      <c r="B240" s="30"/>
      <c r="C240" s="30"/>
      <c r="D240" s="30"/>
      <c r="E240" s="30"/>
      <c r="F240" s="30"/>
      <c r="G240" s="30"/>
      <c r="H240" s="30"/>
      <c r="I240" s="30"/>
    </row>
    <row r="241" spans="1:9" s="49" customFormat="1">
      <c r="A241" s="48"/>
      <c r="B241" s="30"/>
      <c r="C241" s="30"/>
      <c r="D241" s="30"/>
      <c r="E241" s="30"/>
      <c r="F241" s="30"/>
      <c r="G241" s="30"/>
      <c r="H241" s="30"/>
      <c r="I241" s="30"/>
    </row>
    <row r="242" spans="1:9" s="49" customFormat="1">
      <c r="A242" s="48"/>
      <c r="B242" s="30"/>
      <c r="C242" s="30"/>
      <c r="D242" s="30"/>
      <c r="E242" s="30"/>
      <c r="F242" s="30"/>
      <c r="G242" s="30"/>
      <c r="H242" s="30"/>
      <c r="I242" s="30"/>
    </row>
    <row r="243" spans="1:9" s="49" customFormat="1">
      <c r="A243" s="48"/>
      <c r="B243" s="30"/>
      <c r="C243" s="30"/>
      <c r="D243" s="30"/>
      <c r="E243" s="30"/>
      <c r="F243" s="30"/>
      <c r="G243" s="30"/>
      <c r="H243" s="30"/>
      <c r="I243" s="30"/>
    </row>
    <row r="244" spans="1:9" s="49" customFormat="1">
      <c r="A244" s="48"/>
      <c r="B244" s="30"/>
      <c r="C244" s="30"/>
      <c r="D244" s="30"/>
      <c r="E244" s="30"/>
      <c r="F244" s="30"/>
      <c r="G244" s="30"/>
      <c r="H244" s="30"/>
      <c r="I244" s="30"/>
    </row>
    <row r="245" spans="1:9" s="49" customFormat="1">
      <c r="A245" s="48"/>
      <c r="B245" s="30"/>
      <c r="C245" s="30"/>
      <c r="D245" s="30"/>
      <c r="E245" s="30"/>
      <c r="F245" s="30"/>
      <c r="G245" s="30"/>
      <c r="H245" s="30"/>
      <c r="I245" s="30"/>
    </row>
    <row r="246" spans="1:9" s="49" customFormat="1">
      <c r="A246" s="48"/>
      <c r="B246" s="30"/>
      <c r="C246" s="30"/>
      <c r="D246" s="30"/>
      <c r="E246" s="30"/>
      <c r="F246" s="30"/>
      <c r="G246" s="30"/>
      <c r="H246" s="30"/>
      <c r="I246" s="30"/>
    </row>
    <row r="247" spans="1:9" s="49" customFormat="1">
      <c r="A247" s="48"/>
      <c r="B247" s="30"/>
      <c r="C247" s="30"/>
      <c r="D247" s="30"/>
      <c r="E247" s="30"/>
      <c r="F247" s="30"/>
      <c r="G247" s="30"/>
      <c r="H247" s="30"/>
      <c r="I247" s="30"/>
    </row>
    <row r="248" spans="1:9" s="49" customFormat="1">
      <c r="A248" s="48"/>
      <c r="B248" s="30"/>
      <c r="C248" s="30"/>
      <c r="D248" s="30"/>
      <c r="E248" s="30"/>
      <c r="F248" s="30"/>
      <c r="G248" s="30"/>
      <c r="H248" s="30"/>
      <c r="I248" s="30"/>
    </row>
    <row r="249" spans="1:9" s="49" customFormat="1">
      <c r="A249" s="48"/>
      <c r="B249" s="30"/>
      <c r="C249" s="30"/>
      <c r="D249" s="30"/>
      <c r="E249" s="30"/>
      <c r="F249" s="30"/>
      <c r="G249" s="30"/>
      <c r="H249" s="30"/>
      <c r="I249" s="30"/>
    </row>
    <row r="250" spans="1:9" s="49" customFormat="1">
      <c r="A250" s="48"/>
      <c r="B250" s="30"/>
      <c r="C250" s="30"/>
      <c r="D250" s="30"/>
      <c r="E250" s="30"/>
      <c r="F250" s="30"/>
      <c r="G250" s="30"/>
      <c r="H250" s="30"/>
      <c r="I250" s="30"/>
    </row>
    <row r="251" spans="1:9" s="49" customFormat="1">
      <c r="A251" s="48"/>
      <c r="B251" s="30"/>
      <c r="C251" s="30"/>
      <c r="D251" s="30"/>
      <c r="E251" s="30"/>
      <c r="F251" s="30"/>
      <c r="G251" s="30"/>
      <c r="H251" s="30"/>
      <c r="I251" s="30"/>
    </row>
    <row r="252" spans="1:9" s="49" customFormat="1">
      <c r="A252" s="48"/>
      <c r="B252" s="30"/>
      <c r="C252" s="30"/>
      <c r="D252" s="30"/>
      <c r="E252" s="30"/>
      <c r="F252" s="30"/>
      <c r="G252" s="30"/>
      <c r="H252" s="30"/>
      <c r="I252" s="30"/>
    </row>
    <row r="253" spans="1:9" s="49" customFormat="1">
      <c r="A253" s="48"/>
      <c r="B253" s="30"/>
      <c r="C253" s="30"/>
      <c r="D253" s="30"/>
      <c r="E253" s="30"/>
      <c r="F253" s="30"/>
      <c r="G253" s="30"/>
      <c r="H253" s="30"/>
      <c r="I253" s="30"/>
    </row>
    <row r="254" spans="1:9" s="49" customFormat="1">
      <c r="A254" s="48"/>
      <c r="B254" s="30"/>
      <c r="C254" s="30"/>
      <c r="D254" s="30"/>
      <c r="E254" s="30"/>
      <c r="F254" s="30"/>
      <c r="G254" s="30"/>
      <c r="H254" s="30"/>
      <c r="I254" s="30"/>
    </row>
    <row r="255" spans="1:9" s="49" customFormat="1">
      <c r="A255" s="48"/>
      <c r="B255" s="30"/>
      <c r="C255" s="30"/>
      <c r="D255" s="30"/>
      <c r="E255" s="30"/>
      <c r="F255" s="30"/>
      <c r="G255" s="30"/>
      <c r="H255" s="30"/>
      <c r="I255" s="30"/>
    </row>
    <row r="256" spans="1:9" s="49" customFormat="1">
      <c r="A256" s="48"/>
      <c r="B256" s="30"/>
      <c r="C256" s="30"/>
      <c r="D256" s="30"/>
      <c r="E256" s="30"/>
      <c r="F256" s="30"/>
      <c r="G256" s="30"/>
      <c r="H256" s="30"/>
      <c r="I256" s="30"/>
    </row>
    <row r="257" spans="1:9" s="49" customFormat="1">
      <c r="A257" s="48"/>
      <c r="B257" s="30"/>
      <c r="C257" s="30"/>
      <c r="D257" s="30"/>
      <c r="E257" s="30"/>
      <c r="F257" s="30"/>
      <c r="G257" s="30"/>
      <c r="H257" s="30"/>
      <c r="I257" s="30"/>
    </row>
    <row r="258" spans="1:9" s="49" customFormat="1">
      <c r="A258" s="48"/>
      <c r="B258" s="30"/>
      <c r="C258" s="30"/>
      <c r="D258" s="30"/>
      <c r="E258" s="30"/>
      <c r="F258" s="30"/>
      <c r="G258" s="30"/>
      <c r="H258" s="30"/>
      <c r="I258" s="30"/>
    </row>
  </sheetData>
  <mergeCells count="23">
    <mergeCell ref="A1:P1"/>
    <mergeCell ref="A2:P2"/>
    <mergeCell ref="K3:P3"/>
    <mergeCell ref="A4:A6"/>
    <mergeCell ref="B4:B6"/>
    <mergeCell ref="C4:C6"/>
    <mergeCell ref="D4:E4"/>
    <mergeCell ref="G4:H4"/>
    <mergeCell ref="P4:P6"/>
    <mergeCell ref="D5:D6"/>
    <mergeCell ref="E5:E6"/>
    <mergeCell ref="G5:G6"/>
    <mergeCell ref="H5:H6"/>
    <mergeCell ref="F4:F6"/>
    <mergeCell ref="I4:K4"/>
    <mergeCell ref="I5:I6"/>
    <mergeCell ref="O4:O6"/>
    <mergeCell ref="P19:P21"/>
    <mergeCell ref="J5:K5"/>
    <mergeCell ref="M5:M6"/>
    <mergeCell ref="N5:N6"/>
    <mergeCell ref="L4:L6"/>
    <mergeCell ref="M4:N4"/>
  </mergeCells>
  <printOptions horizontalCentered="1"/>
  <pageMargins left="0" right="0"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F22" sqref="F22"/>
    </sheetView>
  </sheetViews>
  <sheetFormatPr defaultColWidth="8.85546875" defaultRowHeight="15.75"/>
  <cols>
    <col min="1" max="1" width="6.7109375" style="78" customWidth="1"/>
    <col min="2" max="2" width="11" style="78" bestFit="1" customWidth="1"/>
    <col min="3" max="3" width="21" style="78" customWidth="1"/>
    <col min="4" max="4" width="21.5703125" style="78" customWidth="1"/>
    <col min="5" max="5" width="22" style="78" customWidth="1"/>
    <col min="6" max="6" width="17.140625" style="78" customWidth="1"/>
    <col min="7" max="7" width="30.28515625" style="78" customWidth="1"/>
    <col min="8" max="16384" width="8.85546875" style="78"/>
  </cols>
  <sheetData>
    <row r="1" spans="1:10">
      <c r="A1" s="197" t="s">
        <v>113</v>
      </c>
      <c r="B1" s="197"/>
      <c r="C1" s="197"/>
      <c r="D1" s="197"/>
      <c r="E1" s="197"/>
      <c r="F1" s="197"/>
      <c r="G1" s="197"/>
    </row>
    <row r="2" spans="1:10">
      <c r="A2" s="197" t="s">
        <v>114</v>
      </c>
      <c r="B2" s="197"/>
      <c r="C2" s="197"/>
      <c r="D2" s="197"/>
      <c r="E2" s="197"/>
      <c r="F2" s="197"/>
      <c r="G2" s="197"/>
    </row>
    <row r="3" spans="1:10">
      <c r="A3" s="85"/>
      <c r="B3" s="85"/>
      <c r="C3" s="86" t="s">
        <v>119</v>
      </c>
      <c r="D3" s="92">
        <v>546680000000</v>
      </c>
      <c r="E3" s="87" t="s">
        <v>120</v>
      </c>
      <c r="F3" s="85"/>
      <c r="G3" s="85"/>
    </row>
    <row r="5" spans="1:10">
      <c r="A5" s="198" t="s">
        <v>1</v>
      </c>
      <c r="B5" s="198" t="s">
        <v>115</v>
      </c>
      <c r="C5" s="200" t="s">
        <v>123</v>
      </c>
      <c r="D5" s="200" t="s">
        <v>116</v>
      </c>
      <c r="E5" s="202" t="s">
        <v>67</v>
      </c>
      <c r="F5" s="203"/>
      <c r="G5" s="200" t="s">
        <v>22</v>
      </c>
    </row>
    <row r="6" spans="1:10" ht="31.5">
      <c r="A6" s="199"/>
      <c r="B6" s="199"/>
      <c r="C6" s="201"/>
      <c r="D6" s="201"/>
      <c r="E6" s="93" t="s">
        <v>117</v>
      </c>
      <c r="F6" s="93" t="s">
        <v>118</v>
      </c>
      <c r="G6" s="199"/>
    </row>
    <row r="7" spans="1:10">
      <c r="A7" s="79">
        <v>1</v>
      </c>
      <c r="B7" s="79">
        <v>2014</v>
      </c>
      <c r="C7" s="192">
        <f>+SUM(D7:D9)</f>
        <v>680000000</v>
      </c>
      <c r="D7" s="80">
        <v>80000000</v>
      </c>
      <c r="E7" s="80"/>
      <c r="F7" s="80">
        <v>80000000</v>
      </c>
      <c r="G7" s="89"/>
      <c r="J7" s="81"/>
    </row>
    <row r="8" spans="1:10" ht="25.5">
      <c r="A8" s="79">
        <v>2</v>
      </c>
      <c r="B8" s="79">
        <v>2018</v>
      </c>
      <c r="C8" s="193"/>
      <c r="D8" s="80">
        <v>200000000</v>
      </c>
      <c r="E8" s="80">
        <v>200000000</v>
      </c>
      <c r="F8" s="80"/>
      <c r="G8" s="90" t="s">
        <v>122</v>
      </c>
      <c r="J8" s="81"/>
    </row>
    <row r="9" spans="1:10" ht="25.5">
      <c r="A9" s="79">
        <v>3</v>
      </c>
      <c r="B9" s="79">
        <v>2019</v>
      </c>
      <c r="C9" s="194"/>
      <c r="D9" s="80">
        <v>400000000</v>
      </c>
      <c r="E9" s="80">
        <v>400000000</v>
      </c>
      <c r="F9" s="80"/>
      <c r="G9" s="90" t="s">
        <v>124</v>
      </c>
      <c r="J9" s="81"/>
    </row>
    <row r="10" spans="1:10" ht="25.5">
      <c r="A10" s="79">
        <v>4</v>
      </c>
      <c r="B10" s="79">
        <v>2020</v>
      </c>
      <c r="C10" s="192">
        <v>385000000000</v>
      </c>
      <c r="D10" s="80">
        <v>1000000000</v>
      </c>
      <c r="E10" s="80">
        <v>1000000000</v>
      </c>
      <c r="F10" s="80"/>
      <c r="G10" s="90" t="s">
        <v>126</v>
      </c>
    </row>
    <row r="11" spans="1:10" ht="25.5">
      <c r="A11" s="79">
        <v>5</v>
      </c>
      <c r="B11" s="79">
        <v>2021</v>
      </c>
      <c r="C11" s="195"/>
      <c r="D11" s="80">
        <v>900000000</v>
      </c>
      <c r="E11" s="80">
        <v>900000000</v>
      </c>
      <c r="F11" s="80"/>
      <c r="G11" s="90" t="s">
        <v>125</v>
      </c>
    </row>
    <row r="12" spans="1:10" ht="25.5">
      <c r="A12" s="79">
        <v>6</v>
      </c>
      <c r="B12" s="79">
        <v>2022</v>
      </c>
      <c r="C12" s="195"/>
      <c r="D12" s="80">
        <v>1300000000</v>
      </c>
      <c r="E12" s="80">
        <v>1300000000</v>
      </c>
      <c r="F12" s="80"/>
      <c r="G12" s="90" t="s">
        <v>127</v>
      </c>
    </row>
    <row r="13" spans="1:10">
      <c r="A13" s="79">
        <v>7</v>
      </c>
      <c r="B13" s="79">
        <v>2023</v>
      </c>
      <c r="C13" s="195"/>
      <c r="D13" s="80"/>
      <c r="E13" s="80"/>
      <c r="F13" s="80"/>
      <c r="G13" s="91"/>
    </row>
    <row r="14" spans="1:10">
      <c r="A14" s="79">
        <v>8</v>
      </c>
      <c r="B14" s="79">
        <v>2024</v>
      </c>
      <c r="C14" s="195"/>
      <c r="D14" s="80"/>
      <c r="E14" s="80"/>
      <c r="F14" s="80"/>
      <c r="G14" s="91"/>
    </row>
    <row r="15" spans="1:10">
      <c r="A15" s="79">
        <v>9</v>
      </c>
      <c r="B15" s="79">
        <v>2025</v>
      </c>
      <c r="C15" s="196"/>
      <c r="D15" s="80"/>
      <c r="E15" s="80"/>
      <c r="F15" s="80"/>
      <c r="G15" s="91"/>
    </row>
    <row r="16" spans="1:10">
      <c r="A16" s="79">
        <v>10</v>
      </c>
      <c r="B16" s="79" t="s">
        <v>121</v>
      </c>
      <c r="C16" s="88">
        <v>160000000000</v>
      </c>
      <c r="D16" s="80"/>
      <c r="E16" s="80"/>
      <c r="F16" s="80"/>
      <c r="G16" s="91"/>
    </row>
    <row r="17" spans="1:7">
      <c r="A17" s="82"/>
      <c r="B17" s="83" t="s">
        <v>50</v>
      </c>
      <c r="C17" s="84">
        <f>+SUM(C7:C16)</f>
        <v>545680000000</v>
      </c>
      <c r="D17" s="84">
        <f>+SUM(D7:D16)</f>
        <v>3880000000</v>
      </c>
      <c r="E17" s="84">
        <f t="shared" ref="E17:F17" si="0">+SUM(E7:E16)</f>
        <v>3800000000</v>
      </c>
      <c r="F17" s="84">
        <f t="shared" si="0"/>
        <v>80000000</v>
      </c>
      <c r="G17" s="84"/>
    </row>
    <row r="19" spans="1:7">
      <c r="D19" s="81"/>
    </row>
    <row r="20" spans="1:7">
      <c r="D20" s="81"/>
    </row>
    <row r="21" spans="1:7">
      <c r="D21" s="81"/>
    </row>
    <row r="22" spans="1:7">
      <c r="D22" s="81"/>
    </row>
  </sheetData>
  <mergeCells count="10">
    <mergeCell ref="C7:C9"/>
    <mergeCell ref="C10:C15"/>
    <mergeCell ref="A1:G1"/>
    <mergeCell ref="A2:G2"/>
    <mergeCell ref="A5:A6"/>
    <mergeCell ref="B5:B6"/>
    <mergeCell ref="C5:C6"/>
    <mergeCell ref="D5:D6"/>
    <mergeCell ref="E5:F5"/>
    <mergeCell ref="G5:G6"/>
  </mergeCells>
  <printOptions horizontalCentere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sqref="A1:XFD1048576"/>
    </sheetView>
  </sheetViews>
  <sheetFormatPr defaultRowHeight="15"/>
  <cols>
    <col min="1" max="1" width="5.5703125" bestFit="1" customWidth="1"/>
    <col min="2" max="2" width="32.28515625" customWidth="1"/>
    <col min="3" max="3" width="9" hidden="1" customWidth="1"/>
    <col min="4" max="4" width="8.42578125" hidden="1" customWidth="1"/>
    <col min="5" max="5" width="15.28515625" bestFit="1" customWidth="1"/>
    <col min="6" max="6" width="8.7109375" bestFit="1" customWidth="1"/>
    <col min="7" max="7" width="10" customWidth="1"/>
    <col min="8" max="8" width="11.28515625" bestFit="1" customWidth="1"/>
    <col min="9" max="9" width="12.7109375" hidden="1" customWidth="1"/>
    <col min="10" max="10" width="10.7109375" hidden="1" customWidth="1"/>
    <col min="11" max="11" width="9.140625" hidden="1" customWidth="1"/>
    <col min="12" max="12" width="8.7109375" hidden="1" customWidth="1"/>
    <col min="13" max="13" width="11.140625" hidden="1" customWidth="1"/>
    <col min="14" max="14" width="8.42578125" customWidth="1"/>
    <col min="15" max="15" width="8.140625" customWidth="1"/>
    <col min="16" max="16" width="10.7109375" customWidth="1"/>
    <col min="17" max="17" width="28" style="4" customWidth="1"/>
  </cols>
  <sheetData>
    <row r="1" spans="1:17" s="20" customFormat="1" ht="62.25" customHeight="1">
      <c r="A1" s="204" t="s">
        <v>185</v>
      </c>
      <c r="B1" s="183"/>
      <c r="C1" s="183"/>
      <c r="D1" s="183"/>
      <c r="E1" s="183"/>
      <c r="F1" s="183"/>
      <c r="G1" s="183"/>
      <c r="H1" s="183"/>
      <c r="I1" s="183"/>
      <c r="J1" s="183"/>
      <c r="K1" s="183"/>
      <c r="L1" s="183"/>
      <c r="M1" s="183"/>
      <c r="N1" s="183"/>
      <c r="O1" s="183"/>
      <c r="P1" s="183"/>
      <c r="Q1" s="183"/>
    </row>
    <row r="2" spans="1:17" s="20" customFormat="1" ht="19.5">
      <c r="A2" s="185" t="s">
        <v>186</v>
      </c>
      <c r="B2" s="185"/>
      <c r="C2" s="185"/>
      <c r="D2" s="185"/>
      <c r="E2" s="185"/>
      <c r="F2" s="185"/>
      <c r="G2" s="185"/>
      <c r="H2" s="185"/>
      <c r="I2" s="185"/>
      <c r="J2" s="185"/>
      <c r="K2" s="185"/>
      <c r="L2" s="185"/>
      <c r="M2" s="185"/>
      <c r="N2" s="185"/>
      <c r="O2" s="185"/>
      <c r="P2" s="185"/>
      <c r="Q2" s="185"/>
    </row>
    <row r="3" spans="1:17" ht="15.75">
      <c r="A3" s="184" t="s">
        <v>0</v>
      </c>
      <c r="B3" s="184"/>
      <c r="C3" s="184"/>
      <c r="D3" s="184"/>
      <c r="E3" s="184"/>
      <c r="F3" s="184"/>
      <c r="G3" s="184"/>
      <c r="H3" s="184"/>
      <c r="I3" s="184"/>
      <c r="J3" s="184"/>
      <c r="K3" s="184"/>
      <c r="L3" s="184"/>
      <c r="M3" s="184"/>
      <c r="N3" s="184"/>
      <c r="O3" s="184"/>
      <c r="P3" s="184"/>
      <c r="Q3" s="184"/>
    </row>
    <row r="4" spans="1:17" ht="24" customHeight="1">
      <c r="A4" s="173" t="s">
        <v>1</v>
      </c>
      <c r="B4" s="173" t="s">
        <v>2</v>
      </c>
      <c r="C4" s="173" t="s">
        <v>3</v>
      </c>
      <c r="D4" s="173" t="s">
        <v>4</v>
      </c>
      <c r="E4" s="173" t="s">
        <v>21</v>
      </c>
      <c r="F4" s="173"/>
      <c r="G4" s="173"/>
      <c r="H4" s="173" t="s">
        <v>27</v>
      </c>
      <c r="I4" s="173" t="s">
        <v>18</v>
      </c>
      <c r="J4" s="173" t="s">
        <v>61</v>
      </c>
      <c r="K4" s="205" t="s">
        <v>15</v>
      </c>
      <c r="L4" s="206"/>
      <c r="M4" s="207" t="s">
        <v>62</v>
      </c>
      <c r="N4" s="205" t="s">
        <v>189</v>
      </c>
      <c r="O4" s="206"/>
      <c r="P4" s="173" t="s">
        <v>28</v>
      </c>
      <c r="Q4" s="173" t="s">
        <v>5</v>
      </c>
    </row>
    <row r="5" spans="1:17" ht="24" customHeight="1">
      <c r="A5" s="173"/>
      <c r="B5" s="173"/>
      <c r="C5" s="173"/>
      <c r="D5" s="173"/>
      <c r="E5" s="173" t="s">
        <v>22</v>
      </c>
      <c r="F5" s="173" t="s">
        <v>13</v>
      </c>
      <c r="G5" s="173"/>
      <c r="H5" s="173"/>
      <c r="I5" s="173"/>
      <c r="J5" s="173"/>
      <c r="K5" s="179"/>
      <c r="L5" s="180"/>
      <c r="M5" s="175"/>
      <c r="N5" s="179"/>
      <c r="O5" s="180"/>
      <c r="P5" s="173"/>
      <c r="Q5" s="173"/>
    </row>
    <row r="6" spans="1:17" ht="31.5">
      <c r="A6" s="173"/>
      <c r="B6" s="173"/>
      <c r="C6" s="173"/>
      <c r="D6" s="173"/>
      <c r="E6" s="173"/>
      <c r="F6" s="134" t="s">
        <v>6</v>
      </c>
      <c r="G6" s="134" t="s">
        <v>7</v>
      </c>
      <c r="H6" s="173"/>
      <c r="I6" s="173"/>
      <c r="J6" s="173"/>
      <c r="K6" s="134" t="s">
        <v>14</v>
      </c>
      <c r="L6" s="134" t="s">
        <v>16</v>
      </c>
      <c r="M6" s="176"/>
      <c r="N6" s="134" t="s">
        <v>19</v>
      </c>
      <c r="O6" s="134" t="s">
        <v>20</v>
      </c>
      <c r="P6" s="173"/>
      <c r="Q6" s="173"/>
    </row>
    <row r="7" spans="1:17" ht="16.5" hidden="1">
      <c r="A7" s="34">
        <v>1</v>
      </c>
      <c r="B7" s="34">
        <v>2</v>
      </c>
      <c r="C7" s="34">
        <v>3</v>
      </c>
      <c r="D7" s="34">
        <v>4</v>
      </c>
      <c r="E7" s="34">
        <v>5</v>
      </c>
      <c r="F7" s="34">
        <v>6</v>
      </c>
      <c r="G7" s="34">
        <v>7</v>
      </c>
      <c r="H7" s="34">
        <v>8</v>
      </c>
      <c r="I7" s="34">
        <v>9</v>
      </c>
      <c r="J7" s="34">
        <v>10</v>
      </c>
      <c r="K7" s="34">
        <v>11</v>
      </c>
      <c r="L7" s="34">
        <v>12</v>
      </c>
      <c r="M7" s="34">
        <v>11</v>
      </c>
      <c r="N7" s="34">
        <v>10</v>
      </c>
      <c r="O7" s="34">
        <v>11</v>
      </c>
      <c r="P7" s="34">
        <v>12</v>
      </c>
      <c r="Q7" s="34">
        <v>13</v>
      </c>
    </row>
    <row r="8" spans="1:17" ht="66">
      <c r="A8" s="136" t="s">
        <v>187</v>
      </c>
      <c r="B8" s="136" t="s">
        <v>201</v>
      </c>
      <c r="C8" s="34"/>
      <c r="D8" s="34"/>
      <c r="E8" s="34"/>
      <c r="F8" s="34"/>
      <c r="G8" s="34"/>
      <c r="H8" s="34"/>
      <c r="I8" s="34"/>
      <c r="J8" s="34"/>
      <c r="K8" s="34"/>
      <c r="L8" s="34"/>
      <c r="M8" s="34"/>
      <c r="N8" s="34"/>
      <c r="O8" s="34"/>
      <c r="P8" s="34"/>
      <c r="Q8" s="34"/>
    </row>
    <row r="9" spans="1:17" ht="15.75">
      <c r="A9" s="12"/>
      <c r="B9" s="13" t="s">
        <v>188</v>
      </c>
      <c r="C9" s="14"/>
      <c r="D9" s="14"/>
      <c r="E9" s="18"/>
      <c r="F9" s="15"/>
      <c r="G9" s="15"/>
      <c r="H9" s="16"/>
      <c r="I9" s="16">
        <f t="shared" ref="I9:M9" si="0">+I10+I15</f>
        <v>10129.494000000001</v>
      </c>
      <c r="J9" s="16">
        <f t="shared" si="0"/>
        <v>484870.50599999999</v>
      </c>
      <c r="K9" s="16">
        <f t="shared" si="0"/>
        <v>1829.4940000000001</v>
      </c>
      <c r="L9" s="16">
        <f t="shared" si="0"/>
        <v>1300</v>
      </c>
      <c r="M9" s="16">
        <f t="shared" si="0"/>
        <v>382840.49400000001</v>
      </c>
      <c r="N9" s="16"/>
      <c r="O9" s="16"/>
      <c r="P9" s="16"/>
      <c r="Q9" s="17"/>
    </row>
    <row r="10" spans="1:17" ht="15.75">
      <c r="A10" s="137" t="s">
        <v>8</v>
      </c>
      <c r="B10" s="138" t="s">
        <v>75</v>
      </c>
      <c r="C10" s="57"/>
      <c r="D10" s="57"/>
      <c r="E10" s="58"/>
      <c r="F10" s="59"/>
      <c r="G10" s="59"/>
      <c r="H10" s="139">
        <f>+SUM(H11:H14)</f>
        <v>506000</v>
      </c>
      <c r="I10" s="139">
        <f t="shared" ref="I10:M10" si="1">+SUM(I11:I13)</f>
        <v>3129.4940000000001</v>
      </c>
      <c r="J10" s="139">
        <f t="shared" si="1"/>
        <v>484870.50599999999</v>
      </c>
      <c r="K10" s="139">
        <f t="shared" si="1"/>
        <v>1829.4940000000001</v>
      </c>
      <c r="L10" s="139">
        <f t="shared" si="1"/>
        <v>1300</v>
      </c>
      <c r="M10" s="139">
        <f t="shared" si="1"/>
        <v>382840.49400000001</v>
      </c>
      <c r="N10" s="139"/>
      <c r="O10" s="145">
        <f>+SUM(O11:O14)</f>
        <v>79769</v>
      </c>
      <c r="P10" s="139">
        <f>+SUM(P11:P14)</f>
        <v>426231</v>
      </c>
      <c r="Q10" s="54"/>
    </row>
    <row r="11" spans="1:17" ht="47.25">
      <c r="A11" s="5">
        <v>1</v>
      </c>
      <c r="B11" s="6" t="s">
        <v>53</v>
      </c>
      <c r="C11" s="8" t="s">
        <v>55</v>
      </c>
      <c r="D11" s="52" t="s">
        <v>10</v>
      </c>
      <c r="E11" s="19" t="s">
        <v>54</v>
      </c>
      <c r="F11" s="11">
        <v>8495</v>
      </c>
      <c r="G11" s="11">
        <v>8495</v>
      </c>
      <c r="H11" s="7">
        <v>3000</v>
      </c>
      <c r="I11" s="7">
        <f>+K11+L11</f>
        <v>929.49400000000003</v>
      </c>
      <c r="J11" s="7">
        <f>+H11-I11</f>
        <v>2070.5059999999999</v>
      </c>
      <c r="K11" s="7">
        <v>929.49400000000003</v>
      </c>
      <c r="L11" s="7"/>
      <c r="M11" s="7">
        <f>40+0.494</f>
        <v>40.494</v>
      </c>
      <c r="N11" s="7"/>
      <c r="O11" s="7">
        <v>2030</v>
      </c>
      <c r="P11" s="7">
        <f>+H11+N11-O11</f>
        <v>970</v>
      </c>
      <c r="Q11" s="10" t="s">
        <v>183</v>
      </c>
    </row>
    <row r="12" spans="1:17" ht="31.5" hidden="1">
      <c r="A12" s="5">
        <v>3</v>
      </c>
      <c r="B12" s="6" t="s">
        <v>11</v>
      </c>
      <c r="C12" s="8" t="s">
        <v>12</v>
      </c>
      <c r="D12" s="8" t="s">
        <v>10</v>
      </c>
      <c r="E12" s="19" t="s">
        <v>23</v>
      </c>
      <c r="F12" s="11">
        <v>14900</v>
      </c>
      <c r="G12" s="11">
        <v>14900</v>
      </c>
      <c r="H12" s="7"/>
      <c r="I12" s="7"/>
      <c r="J12" s="7"/>
      <c r="K12" s="7"/>
      <c r="L12" s="7"/>
      <c r="M12" s="7"/>
      <c r="N12" s="7"/>
      <c r="O12" s="73"/>
      <c r="P12" s="73"/>
      <c r="Q12" s="74" t="s">
        <v>48</v>
      </c>
    </row>
    <row r="13" spans="1:17" ht="45">
      <c r="A13" s="5">
        <v>2</v>
      </c>
      <c r="B13" s="6" t="s">
        <v>80</v>
      </c>
      <c r="C13" s="3" t="s">
        <v>104</v>
      </c>
      <c r="D13" s="68" t="s">
        <v>132</v>
      </c>
      <c r="E13" s="19" t="s">
        <v>81</v>
      </c>
      <c r="F13" s="11">
        <v>546680</v>
      </c>
      <c r="G13" s="11">
        <v>546680</v>
      </c>
      <c r="H13" s="7">
        <v>485000</v>
      </c>
      <c r="I13" s="7">
        <f>+K13+L13</f>
        <v>2200</v>
      </c>
      <c r="J13" s="7">
        <f>+H13-I13</f>
        <v>482800</v>
      </c>
      <c r="K13" s="7">
        <v>900</v>
      </c>
      <c r="L13" s="7">
        <v>1300</v>
      </c>
      <c r="M13" s="7">
        <f>400000-I13-15000</f>
        <v>382800</v>
      </c>
      <c r="N13" s="7"/>
      <c r="O13" s="9">
        <v>71739</v>
      </c>
      <c r="P13" s="7">
        <f>+H13+N13-O13</f>
        <v>413261</v>
      </c>
      <c r="Q13" s="10" t="s">
        <v>190</v>
      </c>
    </row>
    <row r="14" spans="1:17" ht="78.75">
      <c r="A14" s="5">
        <v>3</v>
      </c>
      <c r="B14" s="6" t="s">
        <v>202</v>
      </c>
      <c r="C14" s="3"/>
      <c r="D14" s="68"/>
      <c r="E14" s="19" t="s">
        <v>203</v>
      </c>
      <c r="F14" s="11">
        <v>18177</v>
      </c>
      <c r="G14" s="11">
        <v>18177</v>
      </c>
      <c r="H14" s="7">
        <v>18000</v>
      </c>
      <c r="I14" s="7"/>
      <c r="J14" s="7"/>
      <c r="K14" s="7"/>
      <c r="L14" s="7"/>
      <c r="M14" s="7"/>
      <c r="N14" s="7"/>
      <c r="O14" s="9">
        <v>6000</v>
      </c>
      <c r="P14" s="7">
        <f>+H14+N14-O14</f>
        <v>12000</v>
      </c>
      <c r="Q14" s="10" t="s">
        <v>204</v>
      </c>
    </row>
    <row r="15" spans="1:17" ht="15.75">
      <c r="A15" s="137" t="s">
        <v>17</v>
      </c>
      <c r="B15" s="138" t="s">
        <v>76</v>
      </c>
      <c r="C15" s="57"/>
      <c r="D15" s="57"/>
      <c r="E15" s="58"/>
      <c r="F15" s="60"/>
      <c r="G15" s="59"/>
      <c r="H15" s="139">
        <f>+SUM(H16:H26)</f>
        <v>21900</v>
      </c>
      <c r="I15" s="139">
        <f t="shared" ref="I15:M15" si="2">+SUM(I16:I25)</f>
        <v>7000</v>
      </c>
      <c r="J15" s="139">
        <f t="shared" si="2"/>
        <v>0</v>
      </c>
      <c r="K15" s="139">
        <f t="shared" si="2"/>
        <v>0</v>
      </c>
      <c r="L15" s="139">
        <f t="shared" si="2"/>
        <v>0</v>
      </c>
      <c r="M15" s="139">
        <f t="shared" si="2"/>
        <v>0</v>
      </c>
      <c r="N15" s="145">
        <f>+SUM(N16:N26)</f>
        <v>79769</v>
      </c>
      <c r="O15" s="139"/>
      <c r="P15" s="139">
        <f>+SUM(P16:P26)</f>
        <v>101669</v>
      </c>
      <c r="Q15" s="61"/>
    </row>
    <row r="16" spans="1:17" ht="35.25" customHeight="1">
      <c r="A16" s="5">
        <v>1</v>
      </c>
      <c r="B16" s="6" t="s">
        <v>129</v>
      </c>
      <c r="C16" s="8" t="s">
        <v>130</v>
      </c>
      <c r="D16" s="8" t="s">
        <v>133</v>
      </c>
      <c r="E16" s="19" t="s">
        <v>131</v>
      </c>
      <c r="F16" s="7">
        <v>334014</v>
      </c>
      <c r="G16" s="11">
        <v>334014</v>
      </c>
      <c r="H16" s="7">
        <v>7000</v>
      </c>
      <c r="I16" s="7">
        <v>7000</v>
      </c>
      <c r="J16" s="7">
        <v>0</v>
      </c>
      <c r="K16" s="7"/>
      <c r="L16" s="7"/>
      <c r="M16" s="7"/>
      <c r="N16" s="7">
        <v>1100</v>
      </c>
      <c r="O16" s="7"/>
      <c r="P16" s="7">
        <f t="shared" ref="P16:P26" si="3">+H16+N16</f>
        <v>8100</v>
      </c>
      <c r="Q16" s="10" t="s">
        <v>191</v>
      </c>
    </row>
    <row r="17" spans="1:17" ht="66.75" customHeight="1">
      <c r="A17" s="5">
        <f t="shared" ref="A17:A25" si="4">+A16+1</f>
        <v>2</v>
      </c>
      <c r="B17" s="6" t="s">
        <v>128</v>
      </c>
      <c r="C17" s="8" t="s">
        <v>137</v>
      </c>
      <c r="D17" s="8" t="s">
        <v>136</v>
      </c>
      <c r="E17" s="19" t="s">
        <v>135</v>
      </c>
      <c r="F17" s="7">
        <v>137968</v>
      </c>
      <c r="G17" s="11">
        <f>+F17-30000</f>
        <v>107968</v>
      </c>
      <c r="H17" s="7">
        <v>0</v>
      </c>
      <c r="I17" s="7"/>
      <c r="J17" s="7"/>
      <c r="K17" s="7"/>
      <c r="L17" s="7"/>
      <c r="M17" s="7"/>
      <c r="N17" s="7">
        <v>210</v>
      </c>
      <c r="O17" s="7"/>
      <c r="P17" s="7">
        <f t="shared" si="3"/>
        <v>210</v>
      </c>
      <c r="Q17" s="10" t="s">
        <v>192</v>
      </c>
    </row>
    <row r="18" spans="1:17" ht="63">
      <c r="A18" s="5">
        <f t="shared" si="4"/>
        <v>3</v>
      </c>
      <c r="B18" s="6" t="s">
        <v>193</v>
      </c>
      <c r="C18" s="8" t="s">
        <v>139</v>
      </c>
      <c r="D18" s="8" t="s">
        <v>141</v>
      </c>
      <c r="E18" s="19" t="s">
        <v>142</v>
      </c>
      <c r="F18" s="142">
        <v>48.921999999999997</v>
      </c>
      <c r="G18" s="142">
        <v>48.921999999999997</v>
      </c>
      <c r="H18" s="7">
        <v>0</v>
      </c>
      <c r="I18" s="7"/>
      <c r="J18" s="7"/>
      <c r="K18" s="7"/>
      <c r="L18" s="7"/>
      <c r="M18" s="7"/>
      <c r="N18" s="9">
        <v>48</v>
      </c>
      <c r="O18" s="7"/>
      <c r="P18" s="7">
        <f t="shared" si="3"/>
        <v>48</v>
      </c>
      <c r="Q18" s="10" t="s">
        <v>194</v>
      </c>
    </row>
    <row r="19" spans="1:17" ht="63">
      <c r="A19" s="5">
        <f t="shared" si="4"/>
        <v>4</v>
      </c>
      <c r="B19" s="6" t="s">
        <v>106</v>
      </c>
      <c r="C19" s="8" t="s">
        <v>100</v>
      </c>
      <c r="D19" s="8"/>
      <c r="E19" s="19"/>
      <c r="F19" s="7">
        <v>400</v>
      </c>
      <c r="G19" s="11">
        <f>+F19</f>
        <v>400</v>
      </c>
      <c r="H19" s="7">
        <v>0</v>
      </c>
      <c r="I19" s="7"/>
      <c r="J19" s="7"/>
      <c r="K19" s="7"/>
      <c r="L19" s="7"/>
      <c r="M19" s="7"/>
      <c r="N19" s="7">
        <v>400</v>
      </c>
      <c r="O19" s="7"/>
      <c r="P19" s="7">
        <f t="shared" si="3"/>
        <v>400</v>
      </c>
      <c r="Q19" s="10" t="s">
        <v>196</v>
      </c>
    </row>
    <row r="20" spans="1:17" ht="60">
      <c r="A20" s="5">
        <f t="shared" si="4"/>
        <v>5</v>
      </c>
      <c r="B20" s="6" t="s">
        <v>110</v>
      </c>
      <c r="C20" s="8" t="s">
        <v>109</v>
      </c>
      <c r="D20" s="8"/>
      <c r="E20" s="19"/>
      <c r="F20" s="7">
        <v>390</v>
      </c>
      <c r="G20" s="11">
        <f>+F20</f>
        <v>390</v>
      </c>
      <c r="H20" s="7">
        <v>0</v>
      </c>
      <c r="I20" s="7"/>
      <c r="J20" s="7"/>
      <c r="K20" s="7"/>
      <c r="L20" s="7"/>
      <c r="M20" s="7"/>
      <c r="N20" s="7">
        <v>390</v>
      </c>
      <c r="O20" s="7"/>
      <c r="P20" s="7">
        <f t="shared" si="3"/>
        <v>390</v>
      </c>
      <c r="Q20" s="10" t="s">
        <v>195</v>
      </c>
    </row>
    <row r="21" spans="1:17" ht="63">
      <c r="A21" s="5">
        <f t="shared" si="4"/>
        <v>6</v>
      </c>
      <c r="B21" s="6" t="s">
        <v>178</v>
      </c>
      <c r="C21" s="8" t="s">
        <v>97</v>
      </c>
      <c r="D21" s="8"/>
      <c r="E21" s="19"/>
      <c r="F21" s="7">
        <v>540</v>
      </c>
      <c r="G21" s="7">
        <f>+F21</f>
        <v>540</v>
      </c>
      <c r="H21" s="7">
        <v>0</v>
      </c>
      <c r="I21" s="7"/>
      <c r="J21" s="7"/>
      <c r="K21" s="7"/>
      <c r="L21" s="7"/>
      <c r="M21" s="7"/>
      <c r="N21" s="7">
        <f>+G21</f>
        <v>540</v>
      </c>
      <c r="O21" s="7"/>
      <c r="P21" s="7">
        <f t="shared" si="3"/>
        <v>540</v>
      </c>
      <c r="Q21" s="10" t="s">
        <v>197</v>
      </c>
    </row>
    <row r="22" spans="1:17" ht="63">
      <c r="A22" s="5">
        <f t="shared" si="4"/>
        <v>7</v>
      </c>
      <c r="B22" s="6" t="s">
        <v>34</v>
      </c>
      <c r="C22" s="8" t="s">
        <v>98</v>
      </c>
      <c r="D22" s="8"/>
      <c r="E22" s="19"/>
      <c r="F22" s="7">
        <v>2000</v>
      </c>
      <c r="G22" s="7">
        <f t="shared" ref="G22:G24" si="5">+F22</f>
        <v>2000</v>
      </c>
      <c r="H22" s="7">
        <v>0</v>
      </c>
      <c r="I22" s="7"/>
      <c r="J22" s="7"/>
      <c r="K22" s="7"/>
      <c r="L22" s="7"/>
      <c r="M22" s="7"/>
      <c r="N22" s="7">
        <f t="shared" ref="N22:N23" si="6">+G22</f>
        <v>2000</v>
      </c>
      <c r="O22" s="7"/>
      <c r="P22" s="7">
        <f t="shared" si="3"/>
        <v>2000</v>
      </c>
      <c r="Q22" s="10" t="s">
        <v>198</v>
      </c>
    </row>
    <row r="23" spans="1:17" ht="63">
      <c r="A23" s="5">
        <f t="shared" si="4"/>
        <v>8</v>
      </c>
      <c r="B23" s="6" t="s">
        <v>35</v>
      </c>
      <c r="C23" s="8" t="s">
        <v>99</v>
      </c>
      <c r="D23" s="8"/>
      <c r="E23" s="19"/>
      <c r="F23" s="7">
        <v>1500</v>
      </c>
      <c r="G23" s="7">
        <f t="shared" si="5"/>
        <v>1500</v>
      </c>
      <c r="H23" s="7">
        <v>0</v>
      </c>
      <c r="I23" s="7"/>
      <c r="J23" s="7"/>
      <c r="K23" s="7"/>
      <c r="L23" s="7"/>
      <c r="M23" s="7"/>
      <c r="N23" s="7">
        <f t="shared" si="6"/>
        <v>1500</v>
      </c>
      <c r="O23" s="7"/>
      <c r="P23" s="7">
        <f t="shared" si="3"/>
        <v>1500</v>
      </c>
      <c r="Q23" s="10" t="s">
        <v>198</v>
      </c>
    </row>
    <row r="24" spans="1:17" ht="75">
      <c r="A24" s="5">
        <f t="shared" si="4"/>
        <v>9</v>
      </c>
      <c r="B24" s="6" t="s">
        <v>181</v>
      </c>
      <c r="C24" s="8" t="s">
        <v>144</v>
      </c>
      <c r="D24" s="8"/>
      <c r="E24" s="19"/>
      <c r="F24" s="7">
        <v>28895</v>
      </c>
      <c r="G24" s="7">
        <f t="shared" si="5"/>
        <v>28895</v>
      </c>
      <c r="H24" s="7">
        <v>0</v>
      </c>
      <c r="I24" s="7"/>
      <c r="J24" s="7"/>
      <c r="K24" s="7"/>
      <c r="L24" s="7"/>
      <c r="M24" s="7"/>
      <c r="N24" s="9">
        <v>28891</v>
      </c>
      <c r="O24" s="7"/>
      <c r="P24" s="7">
        <f t="shared" si="3"/>
        <v>28891</v>
      </c>
      <c r="Q24" s="135" t="s">
        <v>200</v>
      </c>
    </row>
    <row r="25" spans="1:17" ht="47.25">
      <c r="A25" s="5">
        <f t="shared" si="4"/>
        <v>10</v>
      </c>
      <c r="B25" s="6" t="s">
        <v>177</v>
      </c>
      <c r="C25" s="8" t="s">
        <v>179</v>
      </c>
      <c r="D25" s="8"/>
      <c r="E25" s="19"/>
      <c r="F25" s="9">
        <v>38692</v>
      </c>
      <c r="G25" s="9">
        <f>+F25</f>
        <v>38692</v>
      </c>
      <c r="H25" s="7">
        <v>0</v>
      </c>
      <c r="I25" s="7"/>
      <c r="J25" s="7"/>
      <c r="K25" s="7"/>
      <c r="L25" s="7"/>
      <c r="M25" s="7"/>
      <c r="N25" s="9">
        <v>38690</v>
      </c>
      <c r="O25" s="7"/>
      <c r="P25" s="7">
        <f t="shared" si="3"/>
        <v>38690</v>
      </c>
      <c r="Q25" s="135" t="s">
        <v>199</v>
      </c>
    </row>
    <row r="26" spans="1:17" ht="90">
      <c r="A26" s="5">
        <v>11</v>
      </c>
      <c r="B26" s="6" t="s">
        <v>205</v>
      </c>
      <c r="C26" s="14"/>
      <c r="D26" s="14"/>
      <c r="E26" s="18"/>
      <c r="F26" s="11">
        <v>41164</v>
      </c>
      <c r="G26" s="11">
        <f>+F26</f>
        <v>41164</v>
      </c>
      <c r="H26" s="7">
        <v>14900</v>
      </c>
      <c r="I26" s="16"/>
      <c r="J26" s="16"/>
      <c r="K26" s="149"/>
      <c r="L26" s="149"/>
      <c r="M26" s="149"/>
      <c r="N26" s="7">
        <v>6000</v>
      </c>
      <c r="O26" s="16"/>
      <c r="P26" s="7">
        <f t="shared" si="3"/>
        <v>20900</v>
      </c>
      <c r="Q26" s="146" t="s">
        <v>206</v>
      </c>
    </row>
    <row r="27" spans="1:17" ht="31.5">
      <c r="A27" s="12" t="s">
        <v>207</v>
      </c>
      <c r="B27" s="13" t="s">
        <v>208</v>
      </c>
      <c r="C27" s="23"/>
      <c r="D27" s="23"/>
      <c r="E27" s="18"/>
      <c r="F27" s="15"/>
      <c r="G27" s="15"/>
      <c r="H27" s="16"/>
      <c r="I27" s="16"/>
      <c r="J27" s="16"/>
      <c r="K27" s="149"/>
      <c r="L27" s="149"/>
      <c r="M27" s="149"/>
      <c r="N27" s="157"/>
      <c r="O27" s="16"/>
      <c r="P27" s="16"/>
      <c r="Q27" s="17"/>
    </row>
    <row r="28" spans="1:17" ht="15.75">
      <c r="A28" s="12"/>
      <c r="B28" s="13" t="s">
        <v>188</v>
      </c>
      <c r="C28" s="23"/>
      <c r="D28" s="23"/>
      <c r="E28" s="18"/>
      <c r="F28" s="15"/>
      <c r="G28" s="15"/>
      <c r="H28" s="16">
        <f>SUM(H29:H31)</f>
        <v>2250000</v>
      </c>
      <c r="I28" s="16"/>
      <c r="J28" s="16"/>
      <c r="K28" s="149"/>
      <c r="L28" s="149"/>
      <c r="M28" s="149"/>
      <c r="N28" s="16">
        <v>27234</v>
      </c>
      <c r="O28" s="16"/>
      <c r="P28" s="16">
        <f t="shared" ref="P28:P33" si="7">+H28+N28</f>
        <v>2277234</v>
      </c>
      <c r="Q28" s="17"/>
    </row>
    <row r="29" spans="1:17" ht="31.5">
      <c r="A29" s="150">
        <v>1</v>
      </c>
      <c r="B29" s="151" t="s">
        <v>209</v>
      </c>
      <c r="E29" s="153"/>
      <c r="F29" s="156"/>
      <c r="G29" s="153"/>
      <c r="H29" s="16">
        <v>337500</v>
      </c>
      <c r="I29" s="153"/>
      <c r="J29" s="153"/>
      <c r="K29" s="153"/>
      <c r="L29" s="153"/>
      <c r="M29" s="153"/>
      <c r="N29" s="16">
        <f>+N28*0.15</f>
        <v>4085.1</v>
      </c>
      <c r="O29" s="153"/>
      <c r="P29" s="16">
        <f t="shared" si="7"/>
        <v>341585.1</v>
      </c>
      <c r="Q29" s="154"/>
    </row>
    <row r="30" spans="1:17" ht="31.5">
      <c r="A30" s="150">
        <v>2</v>
      </c>
      <c r="B30" s="151" t="s">
        <v>210</v>
      </c>
      <c r="E30" s="153"/>
      <c r="F30" s="153"/>
      <c r="G30" s="153"/>
      <c r="H30" s="16">
        <v>1057500</v>
      </c>
      <c r="I30" s="153"/>
      <c r="J30" s="153"/>
      <c r="K30" s="153"/>
      <c r="L30" s="153"/>
      <c r="M30" s="153"/>
      <c r="N30" s="155"/>
      <c r="O30" s="153"/>
      <c r="P30" s="16">
        <f t="shared" si="7"/>
        <v>1057500</v>
      </c>
      <c r="Q30" s="10" t="s">
        <v>215</v>
      </c>
    </row>
    <row r="31" spans="1:17" ht="31.5">
      <c r="A31" s="150">
        <v>3</v>
      </c>
      <c r="B31" s="151" t="s">
        <v>211</v>
      </c>
      <c r="E31" s="153"/>
      <c r="F31" s="153"/>
      <c r="G31" s="153"/>
      <c r="H31" s="16">
        <v>855000</v>
      </c>
      <c r="I31" s="153"/>
      <c r="J31" s="153"/>
      <c r="K31" s="153"/>
      <c r="L31" s="153"/>
      <c r="M31" s="153"/>
      <c r="N31" s="16">
        <f>SUM(N32:N33)</f>
        <v>23149</v>
      </c>
      <c r="O31" s="153"/>
      <c r="P31" s="16">
        <f t="shared" si="7"/>
        <v>878149</v>
      </c>
      <c r="Q31" s="154"/>
    </row>
    <row r="32" spans="1:17" ht="46.5" customHeight="1">
      <c r="A32" s="152" t="s">
        <v>38</v>
      </c>
      <c r="B32" s="6" t="s">
        <v>205</v>
      </c>
      <c r="E32" s="153"/>
      <c r="F32" s="11">
        <v>41164</v>
      </c>
      <c r="G32" s="11">
        <v>41164</v>
      </c>
      <c r="H32" s="153"/>
      <c r="I32" s="153"/>
      <c r="J32" s="153"/>
      <c r="K32" s="153"/>
      <c r="L32" s="153"/>
      <c r="M32" s="153"/>
      <c r="N32" s="11">
        <v>20264</v>
      </c>
      <c r="O32" s="153"/>
      <c r="P32" s="7">
        <f t="shared" si="7"/>
        <v>20264</v>
      </c>
      <c r="Q32" s="10" t="s">
        <v>214</v>
      </c>
    </row>
    <row r="33" spans="1:17" ht="47.25">
      <c r="A33" s="152" t="s">
        <v>38</v>
      </c>
      <c r="B33" s="6" t="s">
        <v>212</v>
      </c>
      <c r="E33" s="6" t="s">
        <v>213</v>
      </c>
      <c r="F33" s="11">
        <v>175000</v>
      </c>
      <c r="G33" s="11">
        <v>175000</v>
      </c>
      <c r="H33" s="11">
        <v>81198</v>
      </c>
      <c r="I33" s="153"/>
      <c r="J33" s="153"/>
      <c r="K33" s="153"/>
      <c r="L33" s="153"/>
      <c r="M33" s="153"/>
      <c r="N33" s="11">
        <v>2885</v>
      </c>
      <c r="O33" s="153"/>
      <c r="P33" s="7">
        <f t="shared" si="7"/>
        <v>84083</v>
      </c>
      <c r="Q33" s="154"/>
    </row>
  </sheetData>
  <mergeCells count="18">
    <mergeCell ref="N4:O5"/>
    <mergeCell ref="P4:P6"/>
    <mergeCell ref="Q4:Q6"/>
    <mergeCell ref="A1:Q1"/>
    <mergeCell ref="A2:Q2"/>
    <mergeCell ref="A3:Q3"/>
    <mergeCell ref="A4:A6"/>
    <mergeCell ref="B4:B6"/>
    <mergeCell ref="C4:C6"/>
    <mergeCell ref="D4:D6"/>
    <mergeCell ref="E4:G4"/>
    <mergeCell ref="H4:H6"/>
    <mergeCell ref="I4:I6"/>
    <mergeCell ref="E5:E6"/>
    <mergeCell ref="F5:G5"/>
    <mergeCell ref="J4:J6"/>
    <mergeCell ref="K4:L5"/>
    <mergeCell ref="M4:M6"/>
  </mergeCells>
  <pageMargins left="0.35" right="0.43" top="0.63" bottom="0.3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sqref="A1:XFD1048576"/>
    </sheetView>
  </sheetViews>
  <sheetFormatPr defaultRowHeight="15"/>
  <cols>
    <col min="1" max="1" width="5.5703125" bestFit="1" customWidth="1"/>
    <col min="2" max="2" width="32.28515625" customWidth="1"/>
    <col min="3" max="3" width="9" hidden="1" customWidth="1"/>
    <col min="4" max="4" width="8.42578125" hidden="1" customWidth="1"/>
    <col min="5" max="5" width="15.28515625" bestFit="1" customWidth="1"/>
    <col min="6" max="6" width="8.7109375" bestFit="1" customWidth="1"/>
    <col min="7" max="7" width="10" customWidth="1"/>
    <col min="8" max="8" width="11.28515625" bestFit="1" customWidth="1"/>
    <col min="9" max="9" width="12.7109375" hidden="1" customWidth="1"/>
    <col min="10" max="10" width="10.7109375" hidden="1" customWidth="1"/>
    <col min="11" max="11" width="9.140625" hidden="1" customWidth="1"/>
    <col min="12" max="12" width="8.7109375" hidden="1" customWidth="1"/>
    <col min="13" max="13" width="11.140625" hidden="1" customWidth="1"/>
    <col min="14" max="14" width="8.42578125" customWidth="1"/>
    <col min="15" max="15" width="8.140625" customWidth="1"/>
    <col min="16" max="16" width="10.7109375" customWidth="1"/>
    <col min="17" max="17" width="28" style="4" customWidth="1"/>
  </cols>
  <sheetData>
    <row r="1" spans="1:17" s="20" customFormat="1" ht="62.25" customHeight="1">
      <c r="A1" s="204" t="s">
        <v>185</v>
      </c>
      <c r="B1" s="183"/>
      <c r="C1" s="183"/>
      <c r="D1" s="183"/>
      <c r="E1" s="183"/>
      <c r="F1" s="183"/>
      <c r="G1" s="183"/>
      <c r="H1" s="183"/>
      <c r="I1" s="183"/>
      <c r="J1" s="183"/>
      <c r="K1" s="183"/>
      <c r="L1" s="183"/>
      <c r="M1" s="183"/>
      <c r="N1" s="183"/>
      <c r="O1" s="183"/>
      <c r="P1" s="183"/>
      <c r="Q1" s="183"/>
    </row>
    <row r="2" spans="1:17" s="20" customFormat="1" ht="19.5">
      <c r="A2" s="185" t="s">
        <v>216</v>
      </c>
      <c r="B2" s="185"/>
      <c r="C2" s="185"/>
      <c r="D2" s="185"/>
      <c r="E2" s="185"/>
      <c r="F2" s="185"/>
      <c r="G2" s="185"/>
      <c r="H2" s="185"/>
      <c r="I2" s="185"/>
      <c r="J2" s="185"/>
      <c r="K2" s="185"/>
      <c r="L2" s="185"/>
      <c r="M2" s="185"/>
      <c r="N2" s="185"/>
      <c r="O2" s="185"/>
      <c r="P2" s="185"/>
      <c r="Q2" s="185"/>
    </row>
    <row r="3" spans="1:17" ht="15.75">
      <c r="A3" s="208" t="s">
        <v>0</v>
      </c>
      <c r="B3" s="208"/>
      <c r="C3" s="208"/>
      <c r="D3" s="208"/>
      <c r="E3" s="208"/>
      <c r="F3" s="208"/>
      <c r="G3" s="208"/>
      <c r="H3" s="208"/>
      <c r="I3" s="208"/>
      <c r="J3" s="208"/>
      <c r="K3" s="208"/>
      <c r="L3" s="208"/>
      <c r="M3" s="208"/>
      <c r="N3" s="208"/>
      <c r="O3" s="208"/>
      <c r="P3" s="208"/>
      <c r="Q3" s="208"/>
    </row>
    <row r="4" spans="1:17" ht="24" customHeight="1">
      <c r="A4" s="173" t="s">
        <v>1</v>
      </c>
      <c r="B4" s="173" t="s">
        <v>2</v>
      </c>
      <c r="C4" s="173" t="s">
        <v>3</v>
      </c>
      <c r="D4" s="173" t="s">
        <v>4</v>
      </c>
      <c r="E4" s="173" t="s">
        <v>21</v>
      </c>
      <c r="F4" s="173"/>
      <c r="G4" s="173"/>
      <c r="H4" s="173" t="s">
        <v>27</v>
      </c>
      <c r="I4" s="173" t="s">
        <v>18</v>
      </c>
      <c r="J4" s="173" t="s">
        <v>61</v>
      </c>
      <c r="K4" s="205" t="s">
        <v>15</v>
      </c>
      <c r="L4" s="206"/>
      <c r="M4" s="207" t="s">
        <v>62</v>
      </c>
      <c r="N4" s="205" t="s">
        <v>189</v>
      </c>
      <c r="O4" s="206"/>
      <c r="P4" s="173" t="s">
        <v>28</v>
      </c>
      <c r="Q4" s="173" t="s">
        <v>5</v>
      </c>
    </row>
    <row r="5" spans="1:17" ht="24" customHeight="1">
      <c r="A5" s="173"/>
      <c r="B5" s="173"/>
      <c r="C5" s="173"/>
      <c r="D5" s="173"/>
      <c r="E5" s="173" t="s">
        <v>22</v>
      </c>
      <c r="F5" s="173" t="s">
        <v>13</v>
      </c>
      <c r="G5" s="173"/>
      <c r="H5" s="173"/>
      <c r="I5" s="173"/>
      <c r="J5" s="173"/>
      <c r="K5" s="179"/>
      <c r="L5" s="180"/>
      <c r="M5" s="175"/>
      <c r="N5" s="179"/>
      <c r="O5" s="180"/>
      <c r="P5" s="173"/>
      <c r="Q5" s="173"/>
    </row>
    <row r="6" spans="1:17" ht="31.5">
      <c r="A6" s="173"/>
      <c r="B6" s="173"/>
      <c r="C6" s="173"/>
      <c r="D6" s="173"/>
      <c r="E6" s="173"/>
      <c r="F6" s="148" t="s">
        <v>6</v>
      </c>
      <c r="G6" s="148" t="s">
        <v>7</v>
      </c>
      <c r="H6" s="173"/>
      <c r="I6" s="173"/>
      <c r="J6" s="173"/>
      <c r="K6" s="148" t="s">
        <v>14</v>
      </c>
      <c r="L6" s="148" t="s">
        <v>16</v>
      </c>
      <c r="M6" s="176"/>
      <c r="N6" s="148" t="s">
        <v>19</v>
      </c>
      <c r="O6" s="148" t="s">
        <v>20</v>
      </c>
      <c r="P6" s="173"/>
      <c r="Q6" s="173"/>
    </row>
    <row r="7" spans="1:17" ht="16.5" hidden="1">
      <c r="A7" s="34">
        <v>1</v>
      </c>
      <c r="B7" s="34">
        <v>2</v>
      </c>
      <c r="C7" s="34">
        <v>3</v>
      </c>
      <c r="D7" s="34">
        <v>4</v>
      </c>
      <c r="E7" s="34">
        <v>5</v>
      </c>
      <c r="F7" s="34">
        <v>6</v>
      </c>
      <c r="G7" s="34">
        <v>7</v>
      </c>
      <c r="H7" s="34">
        <v>8</v>
      </c>
      <c r="I7" s="34">
        <v>9</v>
      </c>
      <c r="J7" s="34">
        <v>10</v>
      </c>
      <c r="K7" s="34">
        <v>11</v>
      </c>
      <c r="L7" s="34">
        <v>12</v>
      </c>
      <c r="M7" s="34">
        <v>11</v>
      </c>
      <c r="N7" s="34">
        <v>10</v>
      </c>
      <c r="O7" s="34">
        <v>11</v>
      </c>
      <c r="P7" s="34">
        <v>12</v>
      </c>
      <c r="Q7" s="34">
        <v>13</v>
      </c>
    </row>
    <row r="8" spans="1:17" ht="66">
      <c r="A8" s="136" t="s">
        <v>187</v>
      </c>
      <c r="B8" s="136" t="s">
        <v>201</v>
      </c>
      <c r="C8" s="34"/>
      <c r="D8" s="34"/>
      <c r="E8" s="34"/>
      <c r="F8" s="34"/>
      <c r="G8" s="34"/>
      <c r="H8" s="34"/>
      <c r="I8" s="34"/>
      <c r="J8" s="34"/>
      <c r="K8" s="34"/>
      <c r="L8" s="34"/>
      <c r="M8" s="34"/>
      <c r="N8" s="34"/>
      <c r="O8" s="34"/>
      <c r="P8" s="34"/>
      <c r="Q8" s="34"/>
    </row>
    <row r="9" spans="1:17" ht="15.75">
      <c r="A9" s="12"/>
      <c r="B9" s="13" t="s">
        <v>188</v>
      </c>
      <c r="C9" s="14"/>
      <c r="D9" s="14"/>
      <c r="E9" s="18"/>
      <c r="F9" s="15"/>
      <c r="G9" s="15"/>
      <c r="H9" s="16"/>
      <c r="I9" s="16">
        <f t="shared" ref="I9:M9" si="0">+I10+I15</f>
        <v>10129.494000000001</v>
      </c>
      <c r="J9" s="16">
        <f t="shared" si="0"/>
        <v>484870.50599999999</v>
      </c>
      <c r="K9" s="16">
        <f t="shared" si="0"/>
        <v>1829.4940000000001</v>
      </c>
      <c r="L9" s="16">
        <f t="shared" si="0"/>
        <v>1300</v>
      </c>
      <c r="M9" s="16">
        <f t="shared" si="0"/>
        <v>382840.49400000001</v>
      </c>
      <c r="N9" s="16"/>
      <c r="O9" s="16"/>
      <c r="P9" s="16"/>
      <c r="Q9" s="17"/>
    </row>
    <row r="10" spans="1:17" ht="15.75">
      <c r="A10" s="137" t="s">
        <v>8</v>
      </c>
      <c r="B10" s="138" t="s">
        <v>75</v>
      </c>
      <c r="C10" s="57"/>
      <c r="D10" s="57"/>
      <c r="E10" s="58"/>
      <c r="F10" s="59"/>
      <c r="G10" s="59"/>
      <c r="H10" s="139">
        <f>+SUM(H11:H14)</f>
        <v>506000</v>
      </c>
      <c r="I10" s="139">
        <f t="shared" ref="I10:M10" si="1">+SUM(I11:I13)</f>
        <v>3129.4940000000001</v>
      </c>
      <c r="J10" s="139">
        <f t="shared" si="1"/>
        <v>484870.50599999999</v>
      </c>
      <c r="K10" s="139">
        <f t="shared" si="1"/>
        <v>1829.4940000000001</v>
      </c>
      <c r="L10" s="139">
        <f t="shared" si="1"/>
        <v>1300</v>
      </c>
      <c r="M10" s="139">
        <f t="shared" si="1"/>
        <v>382840.49400000001</v>
      </c>
      <c r="N10" s="139"/>
      <c r="O10" s="145">
        <f>+SUM(O11:O14)</f>
        <v>79769</v>
      </c>
      <c r="P10" s="139">
        <f>+SUM(P11:P14)</f>
        <v>426231</v>
      </c>
      <c r="Q10" s="54"/>
    </row>
    <row r="11" spans="1:17" ht="47.25">
      <c r="A11" s="5">
        <v>1</v>
      </c>
      <c r="B11" s="6" t="s">
        <v>53</v>
      </c>
      <c r="C11" s="8" t="s">
        <v>55</v>
      </c>
      <c r="D11" s="52" t="s">
        <v>10</v>
      </c>
      <c r="E11" s="19" t="s">
        <v>54</v>
      </c>
      <c r="F11" s="11">
        <v>8495</v>
      </c>
      <c r="G11" s="11">
        <v>8495</v>
      </c>
      <c r="H11" s="7">
        <v>3000</v>
      </c>
      <c r="I11" s="7">
        <f>+K11+L11</f>
        <v>929.49400000000003</v>
      </c>
      <c r="J11" s="7">
        <f>+H11-I11</f>
        <v>2070.5059999999999</v>
      </c>
      <c r="K11" s="7">
        <v>929.49400000000003</v>
      </c>
      <c r="L11" s="7"/>
      <c r="M11" s="7">
        <f>40+0.494</f>
        <v>40.494</v>
      </c>
      <c r="N11" s="7"/>
      <c r="O11" s="7">
        <v>2030</v>
      </c>
      <c r="P11" s="7">
        <f>+H11+N11-O11</f>
        <v>970</v>
      </c>
      <c r="Q11" s="10" t="s">
        <v>183</v>
      </c>
    </row>
    <row r="12" spans="1:17" ht="31.5" hidden="1">
      <c r="A12" s="5">
        <v>3</v>
      </c>
      <c r="B12" s="6" t="s">
        <v>11</v>
      </c>
      <c r="C12" s="8" t="s">
        <v>12</v>
      </c>
      <c r="D12" s="8" t="s">
        <v>10</v>
      </c>
      <c r="E12" s="19" t="s">
        <v>23</v>
      </c>
      <c r="F12" s="11">
        <v>14900</v>
      </c>
      <c r="G12" s="11">
        <v>14900</v>
      </c>
      <c r="H12" s="7"/>
      <c r="I12" s="7"/>
      <c r="J12" s="7"/>
      <c r="K12" s="7"/>
      <c r="L12" s="7"/>
      <c r="M12" s="7"/>
      <c r="N12" s="7"/>
      <c r="O12" s="73"/>
      <c r="P12" s="73"/>
      <c r="Q12" s="74" t="s">
        <v>48</v>
      </c>
    </row>
    <row r="13" spans="1:17" ht="45">
      <c r="A13" s="5">
        <v>2</v>
      </c>
      <c r="B13" s="6" t="s">
        <v>80</v>
      </c>
      <c r="C13" s="3" t="s">
        <v>104</v>
      </c>
      <c r="D13" s="68" t="s">
        <v>132</v>
      </c>
      <c r="E13" s="19" t="s">
        <v>81</v>
      </c>
      <c r="F13" s="11">
        <v>546680</v>
      </c>
      <c r="G13" s="11">
        <v>546680</v>
      </c>
      <c r="H13" s="7">
        <v>485000</v>
      </c>
      <c r="I13" s="7">
        <f>+K13+L13</f>
        <v>2200</v>
      </c>
      <c r="J13" s="7">
        <f>+H13-I13</f>
        <v>482800</v>
      </c>
      <c r="K13" s="7">
        <v>900</v>
      </c>
      <c r="L13" s="7">
        <v>1300</v>
      </c>
      <c r="M13" s="7">
        <f>400000-I13-15000</f>
        <v>382800</v>
      </c>
      <c r="N13" s="7"/>
      <c r="O13" s="9">
        <v>71739</v>
      </c>
      <c r="P13" s="7">
        <f>+H13+N13-O13</f>
        <v>413261</v>
      </c>
      <c r="Q13" s="10" t="s">
        <v>190</v>
      </c>
    </row>
    <row r="14" spans="1:17" ht="78.75">
      <c r="A14" s="5">
        <v>3</v>
      </c>
      <c r="B14" s="6" t="s">
        <v>202</v>
      </c>
      <c r="C14" s="3"/>
      <c r="D14" s="68"/>
      <c r="E14" s="19" t="s">
        <v>203</v>
      </c>
      <c r="F14" s="11">
        <v>18177</v>
      </c>
      <c r="G14" s="11">
        <v>18177</v>
      </c>
      <c r="H14" s="7">
        <v>18000</v>
      </c>
      <c r="I14" s="7"/>
      <c r="J14" s="7"/>
      <c r="K14" s="7"/>
      <c r="L14" s="7"/>
      <c r="M14" s="7"/>
      <c r="N14" s="7"/>
      <c r="O14" s="9">
        <v>6000</v>
      </c>
      <c r="P14" s="7">
        <f>+H14+N14-O14</f>
        <v>12000</v>
      </c>
      <c r="Q14" s="10" t="s">
        <v>204</v>
      </c>
    </row>
    <row r="15" spans="1:17" ht="15.75">
      <c r="A15" s="137" t="s">
        <v>17</v>
      </c>
      <c r="B15" s="138" t="s">
        <v>76</v>
      </c>
      <c r="C15" s="57"/>
      <c r="D15" s="57"/>
      <c r="E15" s="58"/>
      <c r="F15" s="60"/>
      <c r="G15" s="59"/>
      <c r="H15" s="139">
        <f>+SUM(H16:H26)</f>
        <v>21900</v>
      </c>
      <c r="I15" s="139">
        <f t="shared" ref="I15:M15" si="2">+SUM(I16:I25)</f>
        <v>7000</v>
      </c>
      <c r="J15" s="139">
        <f t="shared" si="2"/>
        <v>0</v>
      </c>
      <c r="K15" s="139">
        <f t="shared" si="2"/>
        <v>0</v>
      </c>
      <c r="L15" s="139">
        <f t="shared" si="2"/>
        <v>0</v>
      </c>
      <c r="M15" s="139">
        <f t="shared" si="2"/>
        <v>0</v>
      </c>
      <c r="N15" s="145">
        <f>+SUM(N16:N26)</f>
        <v>79769</v>
      </c>
      <c r="O15" s="139"/>
      <c r="P15" s="139">
        <f>+SUM(P16:P26)</f>
        <v>101669</v>
      </c>
      <c r="Q15" s="61"/>
    </row>
    <row r="16" spans="1:17" ht="35.25" customHeight="1">
      <c r="A16" s="5">
        <v>1</v>
      </c>
      <c r="B16" s="6" t="s">
        <v>129</v>
      </c>
      <c r="C16" s="8" t="s">
        <v>130</v>
      </c>
      <c r="D16" s="8" t="s">
        <v>133</v>
      </c>
      <c r="E16" s="19" t="s">
        <v>131</v>
      </c>
      <c r="F16" s="7">
        <v>334014</v>
      </c>
      <c r="G16" s="11">
        <v>334014</v>
      </c>
      <c r="H16" s="7">
        <v>7000</v>
      </c>
      <c r="I16" s="7">
        <v>7000</v>
      </c>
      <c r="J16" s="7">
        <v>0</v>
      </c>
      <c r="K16" s="7"/>
      <c r="L16" s="7"/>
      <c r="M16" s="7"/>
      <c r="N16" s="7">
        <v>1100</v>
      </c>
      <c r="O16" s="7"/>
      <c r="P16" s="7">
        <f t="shared" ref="P16:P26" si="3">+H16+N16</f>
        <v>8100</v>
      </c>
      <c r="Q16" s="10" t="s">
        <v>191</v>
      </c>
    </row>
    <row r="17" spans="1:17" ht="66.75" customHeight="1">
      <c r="A17" s="5">
        <f t="shared" ref="A17:A25" si="4">+A16+1</f>
        <v>2</v>
      </c>
      <c r="B17" s="6" t="s">
        <v>128</v>
      </c>
      <c r="C17" s="8" t="s">
        <v>137</v>
      </c>
      <c r="D17" s="8" t="s">
        <v>136</v>
      </c>
      <c r="E17" s="19" t="s">
        <v>135</v>
      </c>
      <c r="F17" s="7">
        <v>137968</v>
      </c>
      <c r="G17" s="11">
        <f>+F17-30000</f>
        <v>107968</v>
      </c>
      <c r="H17" s="7">
        <v>0</v>
      </c>
      <c r="I17" s="7"/>
      <c r="J17" s="7"/>
      <c r="K17" s="7"/>
      <c r="L17" s="7"/>
      <c r="M17" s="7"/>
      <c r="N17" s="7">
        <v>210</v>
      </c>
      <c r="O17" s="7"/>
      <c r="P17" s="7">
        <f t="shared" si="3"/>
        <v>210</v>
      </c>
      <c r="Q17" s="10" t="s">
        <v>192</v>
      </c>
    </row>
    <row r="18" spans="1:17" ht="63">
      <c r="A18" s="5">
        <f t="shared" si="4"/>
        <v>3</v>
      </c>
      <c r="B18" s="6" t="s">
        <v>193</v>
      </c>
      <c r="C18" s="8" t="s">
        <v>139</v>
      </c>
      <c r="D18" s="8" t="s">
        <v>141</v>
      </c>
      <c r="E18" s="19" t="s">
        <v>142</v>
      </c>
      <c r="F18" s="142">
        <v>48.921999999999997</v>
      </c>
      <c r="G18" s="142">
        <v>48.921999999999997</v>
      </c>
      <c r="H18" s="7">
        <v>0</v>
      </c>
      <c r="I18" s="7"/>
      <c r="J18" s="7"/>
      <c r="K18" s="7"/>
      <c r="L18" s="7"/>
      <c r="M18" s="7"/>
      <c r="N18" s="9">
        <v>48</v>
      </c>
      <c r="O18" s="7"/>
      <c r="P18" s="7">
        <f t="shared" si="3"/>
        <v>48</v>
      </c>
      <c r="Q18" s="10" t="s">
        <v>194</v>
      </c>
    </row>
    <row r="19" spans="1:17" ht="63">
      <c r="A19" s="5">
        <f t="shared" si="4"/>
        <v>4</v>
      </c>
      <c r="B19" s="6" t="s">
        <v>106</v>
      </c>
      <c r="C19" s="8" t="s">
        <v>100</v>
      </c>
      <c r="D19" s="8"/>
      <c r="E19" s="19"/>
      <c r="F19" s="7">
        <v>400</v>
      </c>
      <c r="G19" s="11">
        <f>+F19</f>
        <v>400</v>
      </c>
      <c r="H19" s="7">
        <v>0</v>
      </c>
      <c r="I19" s="7"/>
      <c r="J19" s="7"/>
      <c r="K19" s="7"/>
      <c r="L19" s="7"/>
      <c r="M19" s="7"/>
      <c r="N19" s="7">
        <v>400</v>
      </c>
      <c r="O19" s="7"/>
      <c r="P19" s="7">
        <f t="shared" si="3"/>
        <v>400</v>
      </c>
      <c r="Q19" s="10" t="s">
        <v>196</v>
      </c>
    </row>
    <row r="20" spans="1:17" ht="60">
      <c r="A20" s="5">
        <f t="shared" si="4"/>
        <v>5</v>
      </c>
      <c r="B20" s="6" t="s">
        <v>110</v>
      </c>
      <c r="C20" s="8" t="s">
        <v>109</v>
      </c>
      <c r="D20" s="8"/>
      <c r="E20" s="19"/>
      <c r="F20" s="7">
        <v>390</v>
      </c>
      <c r="G20" s="11">
        <f>+F20</f>
        <v>390</v>
      </c>
      <c r="H20" s="7">
        <v>0</v>
      </c>
      <c r="I20" s="7"/>
      <c r="J20" s="7"/>
      <c r="K20" s="7"/>
      <c r="L20" s="7"/>
      <c r="M20" s="7"/>
      <c r="N20" s="7">
        <v>390</v>
      </c>
      <c r="O20" s="7"/>
      <c r="P20" s="7">
        <f t="shared" si="3"/>
        <v>390</v>
      </c>
      <c r="Q20" s="10" t="s">
        <v>195</v>
      </c>
    </row>
    <row r="21" spans="1:17" ht="63">
      <c r="A21" s="5">
        <f t="shared" si="4"/>
        <v>6</v>
      </c>
      <c r="B21" s="6" t="s">
        <v>178</v>
      </c>
      <c r="C21" s="8" t="s">
        <v>97</v>
      </c>
      <c r="D21" s="8"/>
      <c r="E21" s="19"/>
      <c r="F21" s="7">
        <v>540</v>
      </c>
      <c r="G21" s="7">
        <f>+F21</f>
        <v>540</v>
      </c>
      <c r="H21" s="7">
        <v>0</v>
      </c>
      <c r="I21" s="7"/>
      <c r="J21" s="7"/>
      <c r="K21" s="7"/>
      <c r="L21" s="7"/>
      <c r="M21" s="7"/>
      <c r="N21" s="7">
        <f>+G21</f>
        <v>540</v>
      </c>
      <c r="O21" s="7"/>
      <c r="P21" s="7">
        <f t="shared" si="3"/>
        <v>540</v>
      </c>
      <c r="Q21" s="10" t="s">
        <v>197</v>
      </c>
    </row>
    <row r="22" spans="1:17" ht="63">
      <c r="A22" s="5">
        <f t="shared" si="4"/>
        <v>7</v>
      </c>
      <c r="B22" s="6" t="s">
        <v>34</v>
      </c>
      <c r="C22" s="8" t="s">
        <v>98</v>
      </c>
      <c r="D22" s="8"/>
      <c r="E22" s="19"/>
      <c r="F22" s="7">
        <v>2000</v>
      </c>
      <c r="G22" s="7">
        <f t="shared" ref="G22:G24" si="5">+F22</f>
        <v>2000</v>
      </c>
      <c r="H22" s="7">
        <v>0</v>
      </c>
      <c r="I22" s="7"/>
      <c r="J22" s="7"/>
      <c r="K22" s="7"/>
      <c r="L22" s="7"/>
      <c r="M22" s="7"/>
      <c r="N22" s="7">
        <f t="shared" ref="N22:N23" si="6">+G22</f>
        <v>2000</v>
      </c>
      <c r="O22" s="7"/>
      <c r="P22" s="7">
        <f t="shared" si="3"/>
        <v>2000</v>
      </c>
      <c r="Q22" s="10" t="s">
        <v>198</v>
      </c>
    </row>
    <row r="23" spans="1:17" ht="63">
      <c r="A23" s="5">
        <f t="shared" si="4"/>
        <v>8</v>
      </c>
      <c r="B23" s="6" t="s">
        <v>35</v>
      </c>
      <c r="C23" s="8" t="s">
        <v>99</v>
      </c>
      <c r="D23" s="8"/>
      <c r="E23" s="19"/>
      <c r="F23" s="7">
        <v>1500</v>
      </c>
      <c r="G23" s="7">
        <f t="shared" si="5"/>
        <v>1500</v>
      </c>
      <c r="H23" s="7">
        <v>0</v>
      </c>
      <c r="I23" s="7"/>
      <c r="J23" s="7"/>
      <c r="K23" s="7"/>
      <c r="L23" s="7"/>
      <c r="M23" s="7"/>
      <c r="N23" s="7">
        <f t="shared" si="6"/>
        <v>1500</v>
      </c>
      <c r="O23" s="7"/>
      <c r="P23" s="7">
        <f t="shared" si="3"/>
        <v>1500</v>
      </c>
      <c r="Q23" s="10" t="s">
        <v>198</v>
      </c>
    </row>
    <row r="24" spans="1:17" ht="75">
      <c r="A24" s="5">
        <f t="shared" si="4"/>
        <v>9</v>
      </c>
      <c r="B24" s="6" t="s">
        <v>181</v>
      </c>
      <c r="C24" s="8" t="s">
        <v>144</v>
      </c>
      <c r="D24" s="8"/>
      <c r="E24" s="19"/>
      <c r="F24" s="7">
        <v>28895</v>
      </c>
      <c r="G24" s="7">
        <f t="shared" si="5"/>
        <v>28895</v>
      </c>
      <c r="H24" s="7">
        <v>0</v>
      </c>
      <c r="I24" s="7"/>
      <c r="J24" s="7"/>
      <c r="K24" s="7"/>
      <c r="L24" s="7"/>
      <c r="M24" s="7"/>
      <c r="N24" s="9">
        <v>28891</v>
      </c>
      <c r="O24" s="7"/>
      <c r="P24" s="7">
        <f t="shared" si="3"/>
        <v>28891</v>
      </c>
      <c r="Q24" s="147" t="s">
        <v>200</v>
      </c>
    </row>
    <row r="25" spans="1:17" ht="47.25">
      <c r="A25" s="5">
        <f t="shared" si="4"/>
        <v>10</v>
      </c>
      <c r="B25" s="6" t="s">
        <v>177</v>
      </c>
      <c r="C25" s="8" t="s">
        <v>179</v>
      </c>
      <c r="D25" s="8"/>
      <c r="E25" s="19"/>
      <c r="F25" s="9">
        <v>38692</v>
      </c>
      <c r="G25" s="9">
        <f>+F25</f>
        <v>38692</v>
      </c>
      <c r="H25" s="7">
        <v>0</v>
      </c>
      <c r="I25" s="7"/>
      <c r="J25" s="7"/>
      <c r="K25" s="7"/>
      <c r="L25" s="7"/>
      <c r="M25" s="7"/>
      <c r="N25" s="9">
        <v>38690</v>
      </c>
      <c r="O25" s="7"/>
      <c r="P25" s="7">
        <f t="shared" si="3"/>
        <v>38690</v>
      </c>
      <c r="Q25" s="147" t="s">
        <v>199</v>
      </c>
    </row>
    <row r="26" spans="1:17" ht="90">
      <c r="A26" s="5">
        <v>11</v>
      </c>
      <c r="B26" s="6" t="s">
        <v>205</v>
      </c>
      <c r="C26" s="14"/>
      <c r="D26" s="14"/>
      <c r="E26" s="18"/>
      <c r="F26" s="11">
        <v>41164</v>
      </c>
      <c r="G26" s="11">
        <f>+F26</f>
        <v>41164</v>
      </c>
      <c r="H26" s="7">
        <v>14900</v>
      </c>
      <c r="I26" s="16"/>
      <c r="J26" s="16"/>
      <c r="K26" s="149"/>
      <c r="L26" s="149"/>
      <c r="M26" s="149"/>
      <c r="N26" s="7">
        <v>6000</v>
      </c>
      <c r="O26" s="16"/>
      <c r="P26" s="7">
        <f t="shared" si="3"/>
        <v>20900</v>
      </c>
      <c r="Q26" s="147" t="s">
        <v>206</v>
      </c>
    </row>
    <row r="27" spans="1:17" ht="31.5">
      <c r="A27" s="12" t="s">
        <v>207</v>
      </c>
      <c r="B27" s="13" t="s">
        <v>208</v>
      </c>
      <c r="C27" s="23"/>
      <c r="D27" s="23"/>
      <c r="E27" s="18"/>
      <c r="F27" s="15"/>
      <c r="G27" s="15"/>
      <c r="H27" s="16"/>
      <c r="I27" s="16"/>
      <c r="J27" s="16"/>
      <c r="K27" s="149"/>
      <c r="L27" s="149"/>
      <c r="M27" s="149"/>
      <c r="N27" s="157"/>
      <c r="O27" s="16"/>
      <c r="P27" s="16"/>
      <c r="Q27" s="17"/>
    </row>
    <row r="28" spans="1:17" ht="15.75">
      <c r="A28" s="12"/>
      <c r="B28" s="13" t="s">
        <v>188</v>
      </c>
      <c r="C28" s="23"/>
      <c r="D28" s="23"/>
      <c r="E28" s="18"/>
      <c r="F28" s="15"/>
      <c r="G28" s="15"/>
      <c r="H28" s="16">
        <f>SUM(H29:H31)</f>
        <v>2250000</v>
      </c>
      <c r="I28" s="16"/>
      <c r="J28" s="16"/>
      <c r="K28" s="149"/>
      <c r="L28" s="149"/>
      <c r="M28" s="149"/>
      <c r="N28" s="16">
        <v>27234</v>
      </c>
      <c r="O28" s="16"/>
      <c r="P28" s="16">
        <f t="shared" ref="P28:P33" si="7">+H28+N28</f>
        <v>2277234</v>
      </c>
      <c r="Q28" s="17"/>
    </row>
    <row r="29" spans="1:17" ht="31.5">
      <c r="A29" s="150">
        <v>1</v>
      </c>
      <c r="B29" s="151" t="s">
        <v>209</v>
      </c>
      <c r="E29" s="153"/>
      <c r="F29" s="156"/>
      <c r="G29" s="153"/>
      <c r="H29" s="16">
        <v>337500</v>
      </c>
      <c r="I29" s="153"/>
      <c r="J29" s="153"/>
      <c r="K29" s="153"/>
      <c r="L29" s="153"/>
      <c r="M29" s="153"/>
      <c r="N29" s="16">
        <f>+N28*0.15</f>
        <v>4085.1</v>
      </c>
      <c r="O29" s="153"/>
      <c r="P29" s="16">
        <f t="shared" si="7"/>
        <v>341585.1</v>
      </c>
      <c r="Q29" s="154"/>
    </row>
    <row r="30" spans="1:17" ht="31.5">
      <c r="A30" s="150">
        <v>2</v>
      </c>
      <c r="B30" s="151" t="s">
        <v>210</v>
      </c>
      <c r="E30" s="153"/>
      <c r="F30" s="153"/>
      <c r="G30" s="153"/>
      <c r="H30" s="16">
        <v>1057500</v>
      </c>
      <c r="I30" s="153"/>
      <c r="J30" s="153"/>
      <c r="K30" s="153"/>
      <c r="L30" s="153"/>
      <c r="M30" s="153"/>
      <c r="N30" s="155"/>
      <c r="O30" s="153"/>
      <c r="P30" s="16">
        <f t="shared" si="7"/>
        <v>1057500</v>
      </c>
      <c r="Q30" s="10" t="s">
        <v>215</v>
      </c>
    </row>
    <row r="31" spans="1:17" ht="31.5">
      <c r="A31" s="150">
        <v>3</v>
      </c>
      <c r="B31" s="151" t="s">
        <v>211</v>
      </c>
      <c r="E31" s="153"/>
      <c r="F31" s="153"/>
      <c r="G31" s="153"/>
      <c r="H31" s="16">
        <v>855000</v>
      </c>
      <c r="I31" s="153"/>
      <c r="J31" s="153"/>
      <c r="K31" s="153"/>
      <c r="L31" s="153"/>
      <c r="M31" s="153"/>
      <c r="N31" s="16">
        <f>SUM(N32:N33)</f>
        <v>23149</v>
      </c>
      <c r="O31" s="153"/>
      <c r="P31" s="16">
        <f t="shared" si="7"/>
        <v>878149</v>
      </c>
      <c r="Q31" s="154"/>
    </row>
    <row r="32" spans="1:17" ht="46.5" customHeight="1">
      <c r="A32" s="152" t="s">
        <v>38</v>
      </c>
      <c r="B32" s="6" t="s">
        <v>205</v>
      </c>
      <c r="E32" s="153"/>
      <c r="F32" s="11">
        <v>41164</v>
      </c>
      <c r="G32" s="11">
        <v>41164</v>
      </c>
      <c r="H32" s="153"/>
      <c r="I32" s="153"/>
      <c r="J32" s="153"/>
      <c r="K32" s="153"/>
      <c r="L32" s="153"/>
      <c r="M32" s="153"/>
      <c r="N32" s="11">
        <v>20264</v>
      </c>
      <c r="O32" s="153"/>
      <c r="P32" s="7">
        <f t="shared" si="7"/>
        <v>20264</v>
      </c>
      <c r="Q32" s="10" t="s">
        <v>214</v>
      </c>
    </row>
    <row r="33" spans="1:17" ht="47.25">
      <c r="A33" s="152" t="s">
        <v>38</v>
      </c>
      <c r="B33" s="6" t="s">
        <v>212</v>
      </c>
      <c r="E33" s="6" t="s">
        <v>213</v>
      </c>
      <c r="F33" s="11">
        <v>175000</v>
      </c>
      <c r="G33" s="11">
        <v>175000</v>
      </c>
      <c r="H33" s="11">
        <v>81198</v>
      </c>
      <c r="I33" s="153"/>
      <c r="J33" s="153"/>
      <c r="K33" s="153"/>
      <c r="L33" s="153"/>
      <c r="M33" s="153"/>
      <c r="N33" s="11">
        <v>2885</v>
      </c>
      <c r="O33" s="153"/>
      <c r="P33" s="7">
        <f t="shared" si="7"/>
        <v>84083</v>
      </c>
      <c r="Q33" s="154"/>
    </row>
  </sheetData>
  <mergeCells count="18">
    <mergeCell ref="N4:O5"/>
    <mergeCell ref="P4:P6"/>
    <mergeCell ref="Q4:Q6"/>
    <mergeCell ref="A1:Q1"/>
    <mergeCell ref="A2:Q2"/>
    <mergeCell ref="A3:Q3"/>
    <mergeCell ref="A4:A6"/>
    <mergeCell ref="B4:B6"/>
    <mergeCell ref="C4:C6"/>
    <mergeCell ref="D4:D6"/>
    <mergeCell ref="E4:G4"/>
    <mergeCell ref="H4:H6"/>
    <mergeCell ref="I4:I6"/>
    <mergeCell ref="E5:E6"/>
    <mergeCell ref="F5:G5"/>
    <mergeCell ref="J4:J6"/>
    <mergeCell ref="K4:L5"/>
    <mergeCell ref="M4: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workbookViewId="0">
      <selection activeCell="S8" sqref="S8"/>
    </sheetView>
  </sheetViews>
  <sheetFormatPr defaultRowHeight="15"/>
  <cols>
    <col min="1" max="1" width="5.5703125" bestFit="1" customWidth="1"/>
    <col min="2" max="2" width="32.28515625" customWidth="1"/>
    <col min="3" max="3" width="9" hidden="1" customWidth="1"/>
    <col min="4" max="4" width="8.42578125" hidden="1" customWidth="1"/>
    <col min="5" max="5" width="15.28515625" bestFit="1" customWidth="1"/>
    <col min="6" max="6" width="8.7109375" bestFit="1" customWidth="1"/>
    <col min="7" max="7" width="10" customWidth="1"/>
    <col min="8" max="8" width="11.28515625" bestFit="1" customWidth="1"/>
    <col min="9" max="9" width="12.7109375" hidden="1" customWidth="1"/>
    <col min="10" max="10" width="10.7109375" hidden="1" customWidth="1"/>
    <col min="11" max="11" width="9.140625" hidden="1" customWidth="1"/>
    <col min="12" max="12" width="8.7109375" hidden="1" customWidth="1"/>
    <col min="13" max="13" width="11.140625" hidden="1" customWidth="1"/>
    <col min="14" max="14" width="8.42578125" customWidth="1"/>
    <col min="15" max="15" width="8.140625" customWidth="1"/>
    <col min="16" max="16" width="10.7109375" customWidth="1"/>
    <col min="17" max="17" width="28" style="4" customWidth="1"/>
  </cols>
  <sheetData>
    <row r="1" spans="1:17" s="20" customFormat="1" ht="62.25" customHeight="1">
      <c r="A1" s="204" t="s">
        <v>185</v>
      </c>
      <c r="B1" s="183"/>
      <c r="C1" s="183"/>
      <c r="D1" s="183"/>
      <c r="E1" s="183"/>
      <c r="F1" s="183"/>
      <c r="G1" s="183"/>
      <c r="H1" s="183"/>
      <c r="I1" s="183"/>
      <c r="J1" s="183"/>
      <c r="K1" s="183"/>
      <c r="L1" s="183"/>
      <c r="M1" s="183"/>
      <c r="N1" s="183"/>
      <c r="O1" s="183"/>
      <c r="P1" s="183"/>
      <c r="Q1" s="183"/>
    </row>
    <row r="2" spans="1:17" s="20" customFormat="1" ht="19.5">
      <c r="A2" s="185" t="s">
        <v>217</v>
      </c>
      <c r="B2" s="185"/>
      <c r="C2" s="185"/>
      <c r="D2" s="185"/>
      <c r="E2" s="185"/>
      <c r="F2" s="185"/>
      <c r="G2" s="185"/>
      <c r="H2" s="185"/>
      <c r="I2" s="185"/>
      <c r="J2" s="185"/>
      <c r="K2" s="185"/>
      <c r="L2" s="185"/>
      <c r="M2" s="185"/>
      <c r="N2" s="185"/>
      <c r="O2" s="185"/>
      <c r="P2" s="185"/>
      <c r="Q2" s="185"/>
    </row>
    <row r="3" spans="1:17" ht="15.75">
      <c r="A3" s="208" t="s">
        <v>0</v>
      </c>
      <c r="B3" s="208"/>
      <c r="C3" s="208"/>
      <c r="D3" s="208"/>
      <c r="E3" s="208"/>
      <c r="F3" s="208"/>
      <c r="G3" s="208"/>
      <c r="H3" s="208"/>
      <c r="I3" s="208"/>
      <c r="J3" s="208"/>
      <c r="K3" s="208"/>
      <c r="L3" s="208"/>
      <c r="M3" s="208"/>
      <c r="N3" s="208"/>
      <c r="O3" s="208"/>
      <c r="P3" s="208"/>
      <c r="Q3" s="208"/>
    </row>
    <row r="4" spans="1:17" ht="24" customHeight="1">
      <c r="A4" s="173" t="s">
        <v>1</v>
      </c>
      <c r="B4" s="173" t="s">
        <v>2</v>
      </c>
      <c r="C4" s="173" t="s">
        <v>3</v>
      </c>
      <c r="D4" s="173" t="s">
        <v>4</v>
      </c>
      <c r="E4" s="173" t="s">
        <v>21</v>
      </c>
      <c r="F4" s="173"/>
      <c r="G4" s="173"/>
      <c r="H4" s="173" t="s">
        <v>27</v>
      </c>
      <c r="I4" s="173" t="s">
        <v>18</v>
      </c>
      <c r="J4" s="173" t="s">
        <v>61</v>
      </c>
      <c r="K4" s="205" t="s">
        <v>15</v>
      </c>
      <c r="L4" s="206"/>
      <c r="M4" s="207" t="s">
        <v>62</v>
      </c>
      <c r="N4" s="205" t="s">
        <v>189</v>
      </c>
      <c r="O4" s="206"/>
      <c r="P4" s="173" t="s">
        <v>28</v>
      </c>
      <c r="Q4" s="173" t="s">
        <v>5</v>
      </c>
    </row>
    <row r="5" spans="1:17" ht="24" customHeight="1">
      <c r="A5" s="173"/>
      <c r="B5" s="173"/>
      <c r="C5" s="173"/>
      <c r="D5" s="173"/>
      <c r="E5" s="173" t="s">
        <v>22</v>
      </c>
      <c r="F5" s="173" t="s">
        <v>13</v>
      </c>
      <c r="G5" s="173"/>
      <c r="H5" s="173"/>
      <c r="I5" s="173"/>
      <c r="J5" s="173"/>
      <c r="K5" s="179"/>
      <c r="L5" s="180"/>
      <c r="M5" s="175"/>
      <c r="N5" s="179"/>
      <c r="O5" s="180"/>
      <c r="P5" s="173"/>
      <c r="Q5" s="173"/>
    </row>
    <row r="6" spans="1:17" ht="31.5">
      <c r="A6" s="173"/>
      <c r="B6" s="173"/>
      <c r="C6" s="173"/>
      <c r="D6" s="173"/>
      <c r="E6" s="173"/>
      <c r="F6" s="158" t="s">
        <v>6</v>
      </c>
      <c r="G6" s="158" t="s">
        <v>7</v>
      </c>
      <c r="H6" s="173"/>
      <c r="I6" s="173"/>
      <c r="J6" s="173"/>
      <c r="K6" s="158" t="s">
        <v>14</v>
      </c>
      <c r="L6" s="158" t="s">
        <v>16</v>
      </c>
      <c r="M6" s="176"/>
      <c r="N6" s="158" t="s">
        <v>19</v>
      </c>
      <c r="O6" s="158" t="s">
        <v>20</v>
      </c>
      <c r="P6" s="173"/>
      <c r="Q6" s="173"/>
    </row>
    <row r="7" spans="1:17" ht="16.5" hidden="1">
      <c r="A7" s="34">
        <v>1</v>
      </c>
      <c r="B7" s="34">
        <v>2</v>
      </c>
      <c r="C7" s="34">
        <v>3</v>
      </c>
      <c r="D7" s="34">
        <v>4</v>
      </c>
      <c r="E7" s="34">
        <v>5</v>
      </c>
      <c r="F7" s="34">
        <v>6</v>
      </c>
      <c r="G7" s="34">
        <v>7</v>
      </c>
      <c r="H7" s="34">
        <v>8</v>
      </c>
      <c r="I7" s="34">
        <v>9</v>
      </c>
      <c r="J7" s="34">
        <v>10</v>
      </c>
      <c r="K7" s="34">
        <v>11</v>
      </c>
      <c r="L7" s="34">
        <v>12</v>
      </c>
      <c r="M7" s="34">
        <v>11</v>
      </c>
      <c r="N7" s="34">
        <v>10</v>
      </c>
      <c r="O7" s="34">
        <v>11</v>
      </c>
      <c r="P7" s="34">
        <v>12</v>
      </c>
      <c r="Q7" s="34">
        <v>13</v>
      </c>
    </row>
    <row r="8" spans="1:17" ht="66">
      <c r="A8" s="136" t="s">
        <v>187</v>
      </c>
      <c r="B8" s="136" t="s">
        <v>201</v>
      </c>
      <c r="C8" s="34"/>
      <c r="D8" s="34"/>
      <c r="E8" s="34"/>
      <c r="F8" s="34"/>
      <c r="G8" s="34"/>
      <c r="H8" s="34"/>
      <c r="I8" s="34"/>
      <c r="J8" s="34"/>
      <c r="K8" s="34"/>
      <c r="L8" s="34"/>
      <c r="M8" s="34"/>
      <c r="N8" s="34"/>
      <c r="O8" s="34"/>
      <c r="P8" s="34"/>
      <c r="Q8" s="34"/>
    </row>
    <row r="9" spans="1:17" ht="15.75">
      <c r="A9" s="12"/>
      <c r="B9" s="13" t="s">
        <v>188</v>
      </c>
      <c r="C9" s="14"/>
      <c r="D9" s="14"/>
      <c r="E9" s="18"/>
      <c r="F9" s="15"/>
      <c r="G9" s="15"/>
      <c r="H9" s="16"/>
      <c r="I9" s="16">
        <f t="shared" ref="I9:M9" si="0">+I10+I15</f>
        <v>10129.494000000001</v>
      </c>
      <c r="J9" s="16">
        <f t="shared" si="0"/>
        <v>484870.50599999999</v>
      </c>
      <c r="K9" s="16">
        <f t="shared" si="0"/>
        <v>1829.4940000000001</v>
      </c>
      <c r="L9" s="16">
        <f t="shared" si="0"/>
        <v>1300</v>
      </c>
      <c r="M9" s="16">
        <f t="shared" si="0"/>
        <v>382840.49400000001</v>
      </c>
      <c r="N9" s="16"/>
      <c r="O9" s="16"/>
      <c r="P9" s="16"/>
      <c r="Q9" s="17"/>
    </row>
    <row r="10" spans="1:17" ht="15.75">
      <c r="A10" s="137" t="s">
        <v>8</v>
      </c>
      <c r="B10" s="138" t="s">
        <v>75</v>
      </c>
      <c r="C10" s="57"/>
      <c r="D10" s="57"/>
      <c r="E10" s="58"/>
      <c r="F10" s="59"/>
      <c r="G10" s="59"/>
      <c r="H10" s="139">
        <f>+SUM(H11:H14)</f>
        <v>506000</v>
      </c>
      <c r="I10" s="139">
        <f t="shared" ref="I10:M10" si="1">+SUM(I11:I13)</f>
        <v>3129.4940000000001</v>
      </c>
      <c r="J10" s="139">
        <f t="shared" si="1"/>
        <v>484870.50599999999</v>
      </c>
      <c r="K10" s="139">
        <f t="shared" si="1"/>
        <v>1829.4940000000001</v>
      </c>
      <c r="L10" s="139">
        <f t="shared" si="1"/>
        <v>1300</v>
      </c>
      <c r="M10" s="139">
        <f t="shared" si="1"/>
        <v>382840.49400000001</v>
      </c>
      <c r="N10" s="139"/>
      <c r="O10" s="145">
        <f>+SUM(O11:O14)</f>
        <v>79769</v>
      </c>
      <c r="P10" s="139">
        <f>+SUM(P11:P14)</f>
        <v>426231</v>
      </c>
      <c r="Q10" s="54"/>
    </row>
    <row r="11" spans="1:17" ht="47.25">
      <c r="A11" s="5">
        <v>1</v>
      </c>
      <c r="B11" s="6" t="s">
        <v>53</v>
      </c>
      <c r="C11" s="8" t="s">
        <v>55</v>
      </c>
      <c r="D11" s="52" t="s">
        <v>10</v>
      </c>
      <c r="E11" s="19" t="s">
        <v>54</v>
      </c>
      <c r="F11" s="11">
        <v>8495</v>
      </c>
      <c r="G11" s="11">
        <v>8495</v>
      </c>
      <c r="H11" s="7">
        <v>3000</v>
      </c>
      <c r="I11" s="7">
        <f>+K11+L11</f>
        <v>929.49400000000003</v>
      </c>
      <c r="J11" s="7">
        <f>+H11-I11</f>
        <v>2070.5059999999999</v>
      </c>
      <c r="K11" s="7">
        <v>929.49400000000003</v>
      </c>
      <c r="L11" s="7"/>
      <c r="M11" s="7">
        <f>40+0.494</f>
        <v>40.494</v>
      </c>
      <c r="N11" s="7"/>
      <c r="O11" s="7">
        <v>2030</v>
      </c>
      <c r="P11" s="7">
        <f>+H11+N11-O11</f>
        <v>970</v>
      </c>
      <c r="Q11" s="10" t="s">
        <v>183</v>
      </c>
    </row>
    <row r="12" spans="1:17" ht="31.5" hidden="1">
      <c r="A12" s="5">
        <v>3</v>
      </c>
      <c r="B12" s="6" t="s">
        <v>11</v>
      </c>
      <c r="C12" s="8" t="s">
        <v>12</v>
      </c>
      <c r="D12" s="8" t="s">
        <v>10</v>
      </c>
      <c r="E12" s="19" t="s">
        <v>23</v>
      </c>
      <c r="F12" s="11">
        <v>14900</v>
      </c>
      <c r="G12" s="11">
        <v>14900</v>
      </c>
      <c r="H12" s="7"/>
      <c r="I12" s="7"/>
      <c r="J12" s="7"/>
      <c r="K12" s="7"/>
      <c r="L12" s="7"/>
      <c r="M12" s="7"/>
      <c r="N12" s="7"/>
      <c r="O12" s="73"/>
      <c r="P12" s="73"/>
      <c r="Q12" s="74" t="s">
        <v>48</v>
      </c>
    </row>
    <row r="13" spans="1:17" ht="45">
      <c r="A13" s="5">
        <v>2</v>
      </c>
      <c r="B13" s="6" t="s">
        <v>80</v>
      </c>
      <c r="C13" s="3" t="s">
        <v>104</v>
      </c>
      <c r="D13" s="68" t="s">
        <v>132</v>
      </c>
      <c r="E13" s="19" t="s">
        <v>81</v>
      </c>
      <c r="F13" s="11">
        <v>546680</v>
      </c>
      <c r="G13" s="11">
        <v>546680</v>
      </c>
      <c r="H13" s="7">
        <v>485000</v>
      </c>
      <c r="I13" s="7">
        <f>+K13+L13</f>
        <v>2200</v>
      </c>
      <c r="J13" s="7">
        <f>+H13-I13</f>
        <v>482800</v>
      </c>
      <c r="K13" s="7">
        <v>900</v>
      </c>
      <c r="L13" s="7">
        <v>1300</v>
      </c>
      <c r="M13" s="7">
        <f>400000-I13-15000</f>
        <v>382800</v>
      </c>
      <c r="N13" s="7"/>
      <c r="O13" s="9">
        <v>71739</v>
      </c>
      <c r="P13" s="7">
        <f>+H13+N13-O13</f>
        <v>413261</v>
      </c>
      <c r="Q13" s="10" t="s">
        <v>190</v>
      </c>
    </row>
    <row r="14" spans="1:17" ht="78.75">
      <c r="A14" s="5">
        <v>3</v>
      </c>
      <c r="B14" s="6" t="s">
        <v>202</v>
      </c>
      <c r="C14" s="3"/>
      <c r="D14" s="68"/>
      <c r="E14" s="19" t="s">
        <v>203</v>
      </c>
      <c r="F14" s="11">
        <v>18177</v>
      </c>
      <c r="G14" s="11">
        <v>18177</v>
      </c>
      <c r="H14" s="7">
        <v>18000</v>
      </c>
      <c r="I14" s="7"/>
      <c r="J14" s="7"/>
      <c r="K14" s="7"/>
      <c r="L14" s="7"/>
      <c r="M14" s="7"/>
      <c r="N14" s="7"/>
      <c r="O14" s="9">
        <v>6000</v>
      </c>
      <c r="P14" s="7">
        <f>+H14+N14-O14</f>
        <v>12000</v>
      </c>
      <c r="Q14" s="10" t="s">
        <v>204</v>
      </c>
    </row>
    <row r="15" spans="1:17" ht="15.75">
      <c r="A15" s="137" t="s">
        <v>17</v>
      </c>
      <c r="B15" s="138" t="s">
        <v>76</v>
      </c>
      <c r="C15" s="57"/>
      <c r="D15" s="57"/>
      <c r="E15" s="58"/>
      <c r="F15" s="60"/>
      <c r="G15" s="59"/>
      <c r="H15" s="139">
        <f>+SUM(H16:H26)</f>
        <v>21900</v>
      </c>
      <c r="I15" s="139">
        <f t="shared" ref="I15:M15" si="2">+SUM(I16:I25)</f>
        <v>7000</v>
      </c>
      <c r="J15" s="139">
        <f t="shared" si="2"/>
        <v>0</v>
      </c>
      <c r="K15" s="139">
        <f t="shared" si="2"/>
        <v>0</v>
      </c>
      <c r="L15" s="139">
        <f t="shared" si="2"/>
        <v>0</v>
      </c>
      <c r="M15" s="139">
        <f t="shared" si="2"/>
        <v>0</v>
      </c>
      <c r="N15" s="145">
        <f>+SUM(N16:N26)</f>
        <v>79769</v>
      </c>
      <c r="O15" s="139"/>
      <c r="P15" s="139">
        <f>+SUM(P16:P26)</f>
        <v>101669</v>
      </c>
      <c r="Q15" s="61"/>
    </row>
    <row r="16" spans="1:17" ht="35.25" customHeight="1">
      <c r="A16" s="5">
        <v>1</v>
      </c>
      <c r="B16" s="6" t="s">
        <v>129</v>
      </c>
      <c r="C16" s="8" t="s">
        <v>130</v>
      </c>
      <c r="D16" s="8" t="s">
        <v>133</v>
      </c>
      <c r="E16" s="19" t="s">
        <v>131</v>
      </c>
      <c r="F16" s="7">
        <v>334014</v>
      </c>
      <c r="G16" s="11">
        <v>334014</v>
      </c>
      <c r="H16" s="7">
        <v>7000</v>
      </c>
      <c r="I16" s="7">
        <v>7000</v>
      </c>
      <c r="J16" s="7">
        <v>0</v>
      </c>
      <c r="K16" s="7"/>
      <c r="L16" s="7"/>
      <c r="M16" s="7"/>
      <c r="N16" s="7">
        <v>1100</v>
      </c>
      <c r="O16" s="7"/>
      <c r="P16" s="7">
        <f t="shared" ref="P16:P26" si="3">+H16+N16</f>
        <v>8100</v>
      </c>
      <c r="Q16" s="10" t="s">
        <v>191</v>
      </c>
    </row>
    <row r="17" spans="1:17" ht="66.75" customHeight="1">
      <c r="A17" s="5">
        <f t="shared" ref="A17:A25" si="4">+A16+1</f>
        <v>2</v>
      </c>
      <c r="B17" s="6" t="s">
        <v>128</v>
      </c>
      <c r="C17" s="8" t="s">
        <v>137</v>
      </c>
      <c r="D17" s="8" t="s">
        <v>136</v>
      </c>
      <c r="E17" s="19" t="s">
        <v>135</v>
      </c>
      <c r="F17" s="7">
        <v>137968</v>
      </c>
      <c r="G17" s="11">
        <f>+F17-30000</f>
        <v>107968</v>
      </c>
      <c r="H17" s="7">
        <v>0</v>
      </c>
      <c r="I17" s="7"/>
      <c r="J17" s="7"/>
      <c r="K17" s="7"/>
      <c r="L17" s="7"/>
      <c r="M17" s="7"/>
      <c r="N17" s="7">
        <v>210</v>
      </c>
      <c r="O17" s="7"/>
      <c r="P17" s="7">
        <f t="shared" si="3"/>
        <v>210</v>
      </c>
      <c r="Q17" s="10" t="s">
        <v>192</v>
      </c>
    </row>
    <row r="18" spans="1:17" ht="63">
      <c r="A18" s="5">
        <f t="shared" si="4"/>
        <v>3</v>
      </c>
      <c r="B18" s="6" t="s">
        <v>193</v>
      </c>
      <c r="C18" s="8" t="s">
        <v>139</v>
      </c>
      <c r="D18" s="8" t="s">
        <v>141</v>
      </c>
      <c r="E18" s="19" t="s">
        <v>142</v>
      </c>
      <c r="F18" s="142">
        <v>48.921999999999997</v>
      </c>
      <c r="G18" s="142">
        <v>48.921999999999997</v>
      </c>
      <c r="H18" s="7">
        <v>0</v>
      </c>
      <c r="I18" s="7"/>
      <c r="J18" s="7"/>
      <c r="K18" s="7"/>
      <c r="L18" s="7"/>
      <c r="M18" s="7"/>
      <c r="N18" s="9">
        <v>48</v>
      </c>
      <c r="O18" s="7"/>
      <c r="P18" s="7">
        <f t="shared" si="3"/>
        <v>48</v>
      </c>
      <c r="Q18" s="10" t="s">
        <v>194</v>
      </c>
    </row>
    <row r="19" spans="1:17" ht="63">
      <c r="A19" s="5">
        <f t="shared" si="4"/>
        <v>4</v>
      </c>
      <c r="B19" s="6" t="s">
        <v>106</v>
      </c>
      <c r="C19" s="8" t="s">
        <v>100</v>
      </c>
      <c r="D19" s="8"/>
      <c r="E19" s="19"/>
      <c r="F19" s="7">
        <v>400</v>
      </c>
      <c r="G19" s="11">
        <f>+F19</f>
        <v>400</v>
      </c>
      <c r="H19" s="7">
        <v>0</v>
      </c>
      <c r="I19" s="7"/>
      <c r="J19" s="7"/>
      <c r="K19" s="7"/>
      <c r="L19" s="7"/>
      <c r="M19" s="7"/>
      <c r="N19" s="7">
        <v>400</v>
      </c>
      <c r="O19" s="7"/>
      <c r="P19" s="7">
        <f t="shared" si="3"/>
        <v>400</v>
      </c>
      <c r="Q19" s="10" t="s">
        <v>196</v>
      </c>
    </row>
    <row r="20" spans="1:17" ht="60">
      <c r="A20" s="5">
        <f t="shared" si="4"/>
        <v>5</v>
      </c>
      <c r="B20" s="6" t="s">
        <v>110</v>
      </c>
      <c r="C20" s="8" t="s">
        <v>109</v>
      </c>
      <c r="D20" s="8"/>
      <c r="E20" s="19"/>
      <c r="F20" s="7">
        <v>390</v>
      </c>
      <c r="G20" s="11">
        <f>+F20</f>
        <v>390</v>
      </c>
      <c r="H20" s="7">
        <v>0</v>
      </c>
      <c r="I20" s="7"/>
      <c r="J20" s="7"/>
      <c r="K20" s="7"/>
      <c r="L20" s="7"/>
      <c r="M20" s="7"/>
      <c r="N20" s="7">
        <v>390</v>
      </c>
      <c r="O20" s="7"/>
      <c r="P20" s="7">
        <f t="shared" si="3"/>
        <v>390</v>
      </c>
      <c r="Q20" s="10" t="s">
        <v>195</v>
      </c>
    </row>
    <row r="21" spans="1:17" ht="63">
      <c r="A21" s="5">
        <f t="shared" si="4"/>
        <v>6</v>
      </c>
      <c r="B21" s="6" t="s">
        <v>178</v>
      </c>
      <c r="C21" s="8" t="s">
        <v>97</v>
      </c>
      <c r="D21" s="8"/>
      <c r="E21" s="19"/>
      <c r="F21" s="7">
        <v>540</v>
      </c>
      <c r="G21" s="7">
        <f>+F21</f>
        <v>540</v>
      </c>
      <c r="H21" s="7">
        <v>0</v>
      </c>
      <c r="I21" s="7"/>
      <c r="J21" s="7"/>
      <c r="K21" s="7"/>
      <c r="L21" s="7"/>
      <c r="M21" s="7"/>
      <c r="N21" s="7">
        <f>+G21</f>
        <v>540</v>
      </c>
      <c r="O21" s="7"/>
      <c r="P21" s="7">
        <f t="shared" si="3"/>
        <v>540</v>
      </c>
      <c r="Q21" s="10" t="s">
        <v>197</v>
      </c>
    </row>
    <row r="22" spans="1:17" ht="63">
      <c r="A22" s="5">
        <f t="shared" si="4"/>
        <v>7</v>
      </c>
      <c r="B22" s="6" t="s">
        <v>34</v>
      </c>
      <c r="C22" s="8" t="s">
        <v>98</v>
      </c>
      <c r="D22" s="8"/>
      <c r="E22" s="19"/>
      <c r="F22" s="7">
        <v>2000</v>
      </c>
      <c r="G22" s="7">
        <f t="shared" ref="G22:G24" si="5">+F22</f>
        <v>2000</v>
      </c>
      <c r="H22" s="7">
        <v>0</v>
      </c>
      <c r="I22" s="7"/>
      <c r="J22" s="7"/>
      <c r="K22" s="7"/>
      <c r="L22" s="7"/>
      <c r="M22" s="7"/>
      <c r="N22" s="7">
        <f t="shared" ref="N22:N23" si="6">+G22</f>
        <v>2000</v>
      </c>
      <c r="O22" s="7"/>
      <c r="P22" s="7">
        <f t="shared" si="3"/>
        <v>2000</v>
      </c>
      <c r="Q22" s="10" t="s">
        <v>198</v>
      </c>
    </row>
    <row r="23" spans="1:17" ht="63">
      <c r="A23" s="5">
        <f t="shared" si="4"/>
        <v>8</v>
      </c>
      <c r="B23" s="6" t="s">
        <v>35</v>
      </c>
      <c r="C23" s="8" t="s">
        <v>99</v>
      </c>
      <c r="D23" s="8"/>
      <c r="E23" s="19"/>
      <c r="F23" s="7">
        <v>1500</v>
      </c>
      <c r="G23" s="7">
        <f t="shared" si="5"/>
        <v>1500</v>
      </c>
      <c r="H23" s="7">
        <v>0</v>
      </c>
      <c r="I23" s="7"/>
      <c r="J23" s="7"/>
      <c r="K23" s="7"/>
      <c r="L23" s="7"/>
      <c r="M23" s="7"/>
      <c r="N23" s="7">
        <f t="shared" si="6"/>
        <v>1500</v>
      </c>
      <c r="O23" s="7"/>
      <c r="P23" s="7">
        <f t="shared" si="3"/>
        <v>1500</v>
      </c>
      <c r="Q23" s="10" t="s">
        <v>198</v>
      </c>
    </row>
    <row r="24" spans="1:17" ht="75">
      <c r="A24" s="5">
        <f t="shared" si="4"/>
        <v>9</v>
      </c>
      <c r="B24" s="6" t="s">
        <v>181</v>
      </c>
      <c r="C24" s="8" t="s">
        <v>144</v>
      </c>
      <c r="D24" s="8"/>
      <c r="E24" s="19"/>
      <c r="F24" s="7">
        <v>28895</v>
      </c>
      <c r="G24" s="7">
        <f t="shared" si="5"/>
        <v>28895</v>
      </c>
      <c r="H24" s="7">
        <v>0</v>
      </c>
      <c r="I24" s="7"/>
      <c r="J24" s="7"/>
      <c r="K24" s="7"/>
      <c r="L24" s="7"/>
      <c r="M24" s="7"/>
      <c r="N24" s="9">
        <v>28891</v>
      </c>
      <c r="O24" s="7"/>
      <c r="P24" s="7">
        <f t="shared" si="3"/>
        <v>28891</v>
      </c>
      <c r="Q24" s="159" t="s">
        <v>200</v>
      </c>
    </row>
    <row r="25" spans="1:17" ht="47.25">
      <c r="A25" s="5">
        <f t="shared" si="4"/>
        <v>10</v>
      </c>
      <c r="B25" s="6" t="s">
        <v>177</v>
      </c>
      <c r="C25" s="8" t="s">
        <v>179</v>
      </c>
      <c r="D25" s="8"/>
      <c r="E25" s="19"/>
      <c r="F25" s="9">
        <v>38692</v>
      </c>
      <c r="G25" s="9">
        <f>+F25</f>
        <v>38692</v>
      </c>
      <c r="H25" s="7">
        <v>0</v>
      </c>
      <c r="I25" s="7"/>
      <c r="J25" s="7"/>
      <c r="K25" s="7"/>
      <c r="L25" s="7"/>
      <c r="M25" s="7"/>
      <c r="N25" s="9">
        <v>38690</v>
      </c>
      <c r="O25" s="7"/>
      <c r="P25" s="7">
        <f t="shared" si="3"/>
        <v>38690</v>
      </c>
      <c r="Q25" s="159" t="s">
        <v>199</v>
      </c>
    </row>
    <row r="26" spans="1:17" ht="90">
      <c r="A26" s="5">
        <v>11</v>
      </c>
      <c r="B26" s="6" t="s">
        <v>205</v>
      </c>
      <c r="C26" s="14"/>
      <c r="D26" s="14"/>
      <c r="E26" s="18"/>
      <c r="F26" s="11">
        <v>41164</v>
      </c>
      <c r="G26" s="11">
        <f>+F26</f>
        <v>41164</v>
      </c>
      <c r="H26" s="7">
        <v>14900</v>
      </c>
      <c r="I26" s="16"/>
      <c r="J26" s="16"/>
      <c r="K26" s="149"/>
      <c r="L26" s="149"/>
      <c r="M26" s="149"/>
      <c r="N26" s="7">
        <v>6000</v>
      </c>
      <c r="O26" s="16"/>
      <c r="P26" s="7">
        <f t="shared" si="3"/>
        <v>20900</v>
      </c>
      <c r="Q26" s="159" t="s">
        <v>206</v>
      </c>
    </row>
    <row r="27" spans="1:17" ht="31.5">
      <c r="A27" s="12" t="s">
        <v>207</v>
      </c>
      <c r="B27" s="13" t="s">
        <v>208</v>
      </c>
      <c r="C27" s="23"/>
      <c r="D27" s="23"/>
      <c r="E27" s="18"/>
      <c r="F27" s="15"/>
      <c r="G27" s="15"/>
      <c r="H27" s="16"/>
      <c r="I27" s="16"/>
      <c r="J27" s="16"/>
      <c r="K27" s="149"/>
      <c r="L27" s="149"/>
      <c r="M27" s="149"/>
      <c r="N27" s="157"/>
      <c r="O27" s="16"/>
      <c r="P27" s="16"/>
      <c r="Q27" s="17"/>
    </row>
    <row r="28" spans="1:17" ht="15.75">
      <c r="A28" s="12"/>
      <c r="B28" s="13" t="s">
        <v>188</v>
      </c>
      <c r="C28" s="23"/>
      <c r="D28" s="23"/>
      <c r="E28" s="18"/>
      <c r="F28" s="15"/>
      <c r="G28" s="15"/>
      <c r="H28" s="16">
        <f>SUM(H29:H31)</f>
        <v>2250000</v>
      </c>
      <c r="I28" s="16"/>
      <c r="J28" s="16"/>
      <c r="K28" s="149"/>
      <c r="L28" s="149"/>
      <c r="M28" s="149"/>
      <c r="N28" s="16">
        <v>27234</v>
      </c>
      <c r="O28" s="16"/>
      <c r="P28" s="16">
        <f t="shared" ref="P28:P33" si="7">+H28+N28</f>
        <v>2277234</v>
      </c>
      <c r="Q28" s="17"/>
    </row>
    <row r="29" spans="1:17" ht="31.5">
      <c r="A29" s="150">
        <v>1</v>
      </c>
      <c r="B29" s="151" t="s">
        <v>209</v>
      </c>
      <c r="E29" s="153"/>
      <c r="F29" s="156"/>
      <c r="G29" s="153"/>
      <c r="H29" s="16">
        <v>337500</v>
      </c>
      <c r="I29" s="153"/>
      <c r="J29" s="153"/>
      <c r="K29" s="153"/>
      <c r="L29" s="153"/>
      <c r="M29" s="153"/>
      <c r="N29" s="16">
        <f>+N28*0.15</f>
        <v>4085.1</v>
      </c>
      <c r="O29" s="153"/>
      <c r="P29" s="16">
        <f t="shared" si="7"/>
        <v>341585.1</v>
      </c>
      <c r="Q29" s="154"/>
    </row>
    <row r="30" spans="1:17" ht="31.5">
      <c r="A30" s="150">
        <v>2</v>
      </c>
      <c r="B30" s="151" t="s">
        <v>210</v>
      </c>
      <c r="E30" s="153"/>
      <c r="F30" s="153"/>
      <c r="G30" s="153"/>
      <c r="H30" s="16">
        <v>1057500</v>
      </c>
      <c r="I30" s="153"/>
      <c r="J30" s="153"/>
      <c r="K30" s="153"/>
      <c r="L30" s="153"/>
      <c r="M30" s="153"/>
      <c r="N30" s="155"/>
      <c r="O30" s="153"/>
      <c r="P30" s="16">
        <f t="shared" si="7"/>
        <v>1057500</v>
      </c>
      <c r="Q30" s="10" t="s">
        <v>215</v>
      </c>
    </row>
    <row r="31" spans="1:17" ht="31.5">
      <c r="A31" s="150">
        <v>3</v>
      </c>
      <c r="B31" s="151" t="s">
        <v>211</v>
      </c>
      <c r="E31" s="153"/>
      <c r="F31" s="153"/>
      <c r="G31" s="153"/>
      <c r="H31" s="16">
        <v>855000</v>
      </c>
      <c r="I31" s="153"/>
      <c r="J31" s="153"/>
      <c r="K31" s="153"/>
      <c r="L31" s="153"/>
      <c r="M31" s="153"/>
      <c r="N31" s="16">
        <f>SUM(N32:N33)</f>
        <v>23149</v>
      </c>
      <c r="O31" s="153"/>
      <c r="P31" s="16">
        <f t="shared" si="7"/>
        <v>878149</v>
      </c>
      <c r="Q31" s="154"/>
    </row>
    <row r="32" spans="1:17" ht="46.5" customHeight="1">
      <c r="A32" s="152" t="s">
        <v>38</v>
      </c>
      <c r="B32" s="6" t="s">
        <v>205</v>
      </c>
      <c r="E32" s="153"/>
      <c r="F32" s="11">
        <v>41164</v>
      </c>
      <c r="G32" s="11">
        <v>41164</v>
      </c>
      <c r="H32" s="153"/>
      <c r="I32" s="153"/>
      <c r="J32" s="153"/>
      <c r="K32" s="153"/>
      <c r="L32" s="153"/>
      <c r="M32" s="153"/>
      <c r="N32" s="11">
        <v>20264</v>
      </c>
      <c r="O32" s="153"/>
      <c r="P32" s="7">
        <f t="shared" si="7"/>
        <v>20264</v>
      </c>
      <c r="Q32" s="10" t="s">
        <v>214</v>
      </c>
    </row>
    <row r="33" spans="1:17" ht="47.25">
      <c r="A33" s="152" t="s">
        <v>38</v>
      </c>
      <c r="B33" s="6" t="s">
        <v>212</v>
      </c>
      <c r="E33" s="6" t="s">
        <v>213</v>
      </c>
      <c r="F33" s="11">
        <v>175000</v>
      </c>
      <c r="G33" s="11">
        <v>175000</v>
      </c>
      <c r="H33" s="11">
        <v>81198</v>
      </c>
      <c r="I33" s="153"/>
      <c r="J33" s="153"/>
      <c r="K33" s="153"/>
      <c r="L33" s="153"/>
      <c r="M33" s="153"/>
      <c r="N33" s="11">
        <v>2885</v>
      </c>
      <c r="O33" s="153"/>
      <c r="P33" s="7">
        <f t="shared" si="7"/>
        <v>84083</v>
      </c>
      <c r="Q33" s="154"/>
    </row>
  </sheetData>
  <mergeCells count="18">
    <mergeCell ref="E5:E6"/>
    <mergeCell ref="F5:G5"/>
    <mergeCell ref="J4:J6"/>
    <mergeCell ref="K4:L5"/>
    <mergeCell ref="M4:M6"/>
    <mergeCell ref="N4:O5"/>
    <mergeCell ref="P4:P6"/>
    <mergeCell ref="Q4:Q6"/>
    <mergeCell ref="A1:Q1"/>
    <mergeCell ref="A2:Q2"/>
    <mergeCell ref="A3:Q3"/>
    <mergeCell ref="A4:A6"/>
    <mergeCell ref="B4:B6"/>
    <mergeCell ref="C4:C6"/>
    <mergeCell ref="D4:D6"/>
    <mergeCell ref="E4:G4"/>
    <mergeCell ref="H4:H6"/>
    <mergeCell ref="I4: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Vuot thu 2022</vt:lpstr>
      <vt:lpstr>Công nợ các dự án</vt:lpstr>
      <vt:lpstr>TTQD</vt:lpstr>
      <vt:lpstr>DC KH2022</vt:lpstr>
      <vt:lpstr>Von sinh thai</vt:lpstr>
      <vt:lpstr>So</vt:lpstr>
      <vt:lpstr>UB trinh</vt:lpstr>
      <vt:lpstr>NQ HDND</vt:lpstr>
      <vt:lpstr>'DC KH2022'!Print_Area</vt:lpstr>
      <vt:lpstr>TTQD!Print_Area</vt:lpstr>
      <vt:lpstr>'Von sinh thai'!Print_Area</vt:lpstr>
      <vt:lpstr>'Vuot thu 2022'!Print_Area</vt:lpstr>
      <vt:lpstr>'DC KH2022'!Print_Titles</vt:lpstr>
      <vt:lpstr>TTQD!Print_Titles</vt:lpstr>
      <vt:lpstr>'Vuot thu 2022'!Print_Titles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 PC</dc:creator>
  <cp:lastModifiedBy>RMT</cp:lastModifiedBy>
  <cp:lastPrinted>2022-10-27T07:08:57Z</cp:lastPrinted>
  <dcterms:created xsi:type="dcterms:W3CDTF">2022-01-24T13:24:37Z</dcterms:created>
  <dcterms:modified xsi:type="dcterms:W3CDTF">2022-11-16T02:20:39Z</dcterms:modified>
</cp:coreProperties>
</file>